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F1C48588-6A2E-442A-BB7D-AB5D8DD5755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22" sheetId="1" r:id="rId1"/>
    <sheet name="2022 i ndrysh" sheetId="2" r:id="rId2"/>
    <sheet name="Realizimi buxhetit 22" sheetId="3" r:id="rId3"/>
  </sheets>
  <calcPr calcId="191029"/>
</workbook>
</file>

<file path=xl/calcChain.xml><?xml version="1.0" encoding="utf-8"?>
<calcChain xmlns="http://schemas.openxmlformats.org/spreadsheetml/2006/main">
  <c r="P26" i="3" l="1"/>
  <c r="M26" i="3"/>
  <c r="K26" i="3"/>
  <c r="I26" i="3"/>
  <c r="H26" i="3"/>
  <c r="G26" i="3"/>
  <c r="H21" i="3"/>
  <c r="O20" i="3"/>
  <c r="O19" i="3"/>
  <c r="H17" i="3"/>
  <c r="O16" i="3"/>
  <c r="I14" i="3"/>
  <c r="G14" i="3"/>
  <c r="O13" i="3"/>
  <c r="O12" i="3"/>
  <c r="N10" i="3"/>
  <c r="O10" i="3" s="1"/>
  <c r="O26" i="3" s="1"/>
  <c r="N9" i="3"/>
  <c r="N26" i="3" s="1"/>
  <c r="H17" i="2"/>
  <c r="H15" i="1"/>
</calcChain>
</file>

<file path=xl/sharedStrings.xml><?xml version="1.0" encoding="utf-8"?>
<sst xmlns="http://schemas.openxmlformats.org/spreadsheetml/2006/main" count="134" uniqueCount="53">
  <si>
    <r>
      <t xml:space="preserve">Institucioni: </t>
    </r>
    <r>
      <rPr>
        <i/>
        <sz val="12"/>
        <color theme="1"/>
        <rFont val="Calibri"/>
        <family val="2"/>
        <scheme val="minor"/>
      </rPr>
      <t>Komitetin Shtetëror për Kultet</t>
    </r>
  </si>
  <si>
    <t xml:space="preserve"> Detajimi i  planit të buxhetit, për shpenzimet korrente dhe shpenzimet kapitale sipas klasifikimit buxhetor.</t>
  </si>
  <si>
    <t>Entiteti i Qeverisjes</t>
  </si>
  <si>
    <t>Gr.</t>
  </si>
  <si>
    <t>Kodi i Institucionit</t>
  </si>
  <si>
    <t>Nr Program</t>
  </si>
  <si>
    <t>Llogaria Ekonomike (Artikulli)</t>
  </si>
  <si>
    <t>Kodi i produktit</t>
  </si>
  <si>
    <t>001</t>
  </si>
  <si>
    <t>08480</t>
  </si>
  <si>
    <t>98709AA</t>
  </si>
  <si>
    <t>98709AC</t>
  </si>
  <si>
    <t>08481</t>
  </si>
  <si>
    <t>18AQ301</t>
  </si>
  <si>
    <t>18AQ302</t>
  </si>
  <si>
    <t>TOTALI (Shpenzime korrente + kapitale)</t>
  </si>
  <si>
    <r>
      <t>Totali i Shpenzimeve Buxhetore për vitin</t>
    </r>
    <r>
      <rPr>
        <b/>
        <sz val="11"/>
        <color theme="1"/>
        <rFont val="Times New Roman"/>
        <family val="1"/>
      </rPr>
      <t xml:space="preserve"> 2022</t>
    </r>
  </si>
  <si>
    <t>98709AD</t>
  </si>
  <si>
    <t>Emri I Institucionit</t>
  </si>
  <si>
    <t>Komiteti Shtetëror për Kultet</t>
  </si>
  <si>
    <t>Numri në total I punonjësve për vitin 2022</t>
  </si>
  <si>
    <t>10 punonjës</t>
  </si>
  <si>
    <t>Buxheti i vitit 2022.</t>
  </si>
  <si>
    <t>M870036</t>
  </si>
  <si>
    <t>KOD</t>
  </si>
  <si>
    <t>GR</t>
  </si>
  <si>
    <t>PROG</t>
  </si>
  <si>
    <t>KAP</t>
  </si>
  <si>
    <t>PROJEKT</t>
  </si>
  <si>
    <t>ART</t>
  </si>
  <si>
    <t>PLAN VJETOR</t>
  </si>
  <si>
    <t>PL THESARI</t>
  </si>
  <si>
    <t>SHPENZ THESARI</t>
  </si>
  <si>
    <t>DEBIT 466</t>
  </si>
  <si>
    <t>TRANSF 604</t>
  </si>
  <si>
    <t>SHPENZ B.SH</t>
  </si>
  <si>
    <t>SIGURIME SHOQERORE ,SHENDETESORE,TAP</t>
  </si>
  <si>
    <t>BANKA</t>
  </si>
  <si>
    <t>FATURA  PA PAGUAR 2022</t>
  </si>
  <si>
    <t>NR PUNONJ</t>
  </si>
  <si>
    <t>I</t>
  </si>
  <si>
    <t>J</t>
  </si>
  <si>
    <t>K</t>
  </si>
  <si>
    <t>L</t>
  </si>
  <si>
    <t>N</t>
  </si>
  <si>
    <t>O=I+J-K-L-M-N</t>
  </si>
  <si>
    <t>P=I-O</t>
  </si>
  <si>
    <t>PLAN</t>
  </si>
  <si>
    <t>FAKT</t>
  </si>
  <si>
    <t xml:space="preserve"> </t>
  </si>
  <si>
    <t>Etj.</t>
  </si>
  <si>
    <t>Situacioni i shpenzimeve per periudhen janar - dhjetor 2022</t>
  </si>
  <si>
    <t xml:space="preserve"> Detajimi i  planit të buxhetit, për shpenzimet korrente dhe shpenzimet kapitale (i ndryshuar) sipas klasifikimit buxhetor.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</si>
</sst>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8"/>
      <color theme="1"/>
      <name val="Garamond"/>
      <family val="1"/>
    </font>
    <font>
      <sz val="8"/>
      <color theme="1"/>
      <name val="Garamond"/>
      <family val="1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righ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0" fontId="0" fillId="0" borderId="3" xfId="0" applyBorder="1"/>
    <xf numFmtId="0" fontId="0" fillId="0" borderId="5" xfId="0" applyBorder="1"/>
    <xf numFmtId="166" fontId="1" fillId="0" borderId="13" xfId="1" applyNumberFormat="1" applyFont="1" applyBorder="1"/>
    <xf numFmtId="166" fontId="1" fillId="0" borderId="14" xfId="1" applyNumberFormat="1" applyFont="1" applyBorder="1"/>
    <xf numFmtId="166" fontId="2" fillId="0" borderId="14" xfId="1" applyNumberFormat="1" applyFont="1" applyBorder="1"/>
    <xf numFmtId="166" fontId="1" fillId="4" borderId="14" xfId="1" applyNumberFormat="1" applyFont="1" applyFill="1" applyBorder="1"/>
    <xf numFmtId="166" fontId="0" fillId="0" borderId="6" xfId="1" applyNumberFormat="1" applyFont="1" applyBorder="1" applyAlignment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13" fillId="0" borderId="16" xfId="0" applyFont="1" applyBorder="1"/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6" fontId="1" fillId="0" borderId="0" xfId="1" applyNumberFormat="1" applyFont="1"/>
    <xf numFmtId="0" fontId="16" fillId="5" borderId="18" xfId="0" applyFont="1" applyFill="1" applyBorder="1"/>
    <xf numFmtId="0" fontId="16" fillId="5" borderId="10" xfId="0" applyFont="1" applyFill="1" applyBorder="1"/>
    <xf numFmtId="0" fontId="16" fillId="5" borderId="19" xfId="0" applyFont="1" applyFill="1" applyBorder="1"/>
    <xf numFmtId="0" fontId="16" fillId="5" borderId="1" xfId="0" applyFont="1" applyFill="1" applyBorder="1"/>
    <xf numFmtId="0" fontId="16" fillId="5" borderId="20" xfId="0" applyFont="1" applyFill="1" applyBorder="1" applyAlignment="1">
      <alignment horizontal="center"/>
    </xf>
    <xf numFmtId="0" fontId="16" fillId="5" borderId="18" xfId="0" applyFont="1" applyFill="1" applyBorder="1" applyAlignment="1">
      <alignment wrapText="1"/>
    </xf>
    <xf numFmtId="0" fontId="16" fillId="5" borderId="10" xfId="0" applyFont="1" applyFill="1" applyBorder="1" applyAlignment="1">
      <alignment wrapText="1"/>
    </xf>
    <xf numFmtId="0" fontId="16" fillId="5" borderId="19" xfId="0" applyFont="1" applyFill="1" applyBorder="1" applyAlignment="1">
      <alignment vertical="top" wrapText="1"/>
    </xf>
    <xf numFmtId="166" fontId="16" fillId="5" borderId="18" xfId="1" applyNumberFormat="1" applyFont="1" applyFill="1" applyBorder="1" applyAlignment="1">
      <alignment wrapText="1"/>
    </xf>
    <xf numFmtId="0" fontId="16" fillId="5" borderId="21" xfId="0" applyFont="1" applyFill="1" applyBorder="1"/>
    <xf numFmtId="0" fontId="16" fillId="5" borderId="22" xfId="0" applyFont="1" applyFill="1" applyBorder="1"/>
    <xf numFmtId="0" fontId="16" fillId="5" borderId="23" xfId="0" applyFont="1" applyFill="1" applyBorder="1"/>
    <xf numFmtId="0" fontId="16" fillId="5" borderId="24" xfId="0" applyFont="1" applyFill="1" applyBorder="1"/>
    <xf numFmtId="0" fontId="16" fillId="5" borderId="25" xfId="0" applyFont="1" applyFill="1" applyBorder="1"/>
    <xf numFmtId="166" fontId="16" fillId="5" borderId="21" xfId="1" applyNumberFormat="1" applyFont="1" applyFill="1" applyBorder="1"/>
    <xf numFmtId="0" fontId="16" fillId="5" borderId="20" xfId="0" applyFont="1" applyFill="1" applyBorder="1"/>
    <xf numFmtId="0" fontId="0" fillId="0" borderId="26" xfId="0" applyBorder="1"/>
    <xf numFmtId="0" fontId="0" fillId="0" borderId="27" xfId="0" applyBorder="1"/>
    <xf numFmtId="49" fontId="0" fillId="0" borderId="27" xfId="0" applyNumberFormat="1" applyBorder="1"/>
    <xf numFmtId="0" fontId="0" fillId="3" borderId="28" xfId="0" applyFill="1" applyBorder="1"/>
    <xf numFmtId="166" fontId="1" fillId="3" borderId="28" xfId="1" applyNumberFormat="1" applyFont="1" applyFill="1" applyBorder="1"/>
    <xf numFmtId="166" fontId="1" fillId="0" borderId="29" xfId="1" applyNumberFormat="1" applyFont="1" applyBorder="1"/>
    <xf numFmtId="0" fontId="0" fillId="0" borderId="13" xfId="0" applyBorder="1"/>
    <xf numFmtId="0" fontId="0" fillId="0" borderId="30" xfId="0" applyBorder="1"/>
    <xf numFmtId="0" fontId="0" fillId="3" borderId="31" xfId="0" applyFill="1" applyBorder="1"/>
    <xf numFmtId="0" fontId="0" fillId="0" borderId="14" xfId="0" applyBorder="1"/>
    <xf numFmtId="166" fontId="2" fillId="3" borderId="30" xfId="1" applyNumberFormat="1" applyFont="1" applyFill="1" applyBorder="1"/>
    <xf numFmtId="0" fontId="0" fillId="3" borderId="15" xfId="0" applyFill="1" applyBorder="1"/>
    <xf numFmtId="166" fontId="1" fillId="3" borderId="29" xfId="1" applyNumberFormat="1" applyFont="1" applyFill="1" applyBorder="1"/>
    <xf numFmtId="166" fontId="1" fillId="0" borderId="27" xfId="1" applyNumberFormat="1" applyFont="1" applyBorder="1"/>
    <xf numFmtId="166" fontId="1" fillId="3" borderId="30" xfId="1" applyNumberFormat="1" applyFont="1" applyFill="1" applyBorder="1"/>
    <xf numFmtId="0" fontId="0" fillId="3" borderId="16" xfId="0" applyFill="1" applyBorder="1"/>
    <xf numFmtId="0" fontId="0" fillId="3" borderId="0" xfId="0" applyFill="1"/>
    <xf numFmtId="166" fontId="1" fillId="0" borderId="26" xfId="1" applyNumberFormat="1" applyFont="1" applyBorder="1"/>
    <xf numFmtId="0" fontId="0" fillId="0" borderId="29" xfId="0" applyBorder="1"/>
    <xf numFmtId="166" fontId="1" fillId="0" borderId="30" xfId="1" applyNumberFormat="1" applyFont="1" applyBorder="1"/>
    <xf numFmtId="166" fontId="1" fillId="0" borderId="14" xfId="1" applyNumberFormat="1" applyFont="1" applyBorder="1" applyAlignment="1"/>
    <xf numFmtId="166" fontId="2" fillId="0" borderId="30" xfId="1" applyNumberFormat="1" applyFont="1" applyBorder="1"/>
    <xf numFmtId="166" fontId="0" fillId="0" borderId="29" xfId="0" applyNumberFormat="1" applyBorder="1"/>
    <xf numFmtId="166" fontId="0" fillId="3" borderId="29" xfId="0" applyNumberFormat="1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166" fontId="1" fillId="0" borderId="33" xfId="1" applyNumberFormat="1" applyFont="1" applyBorder="1"/>
    <xf numFmtId="166" fontId="18" fillId="0" borderId="0" xfId="0" applyNumberFormat="1" applyFont="1"/>
    <xf numFmtId="166" fontId="1" fillId="0" borderId="29" xfId="1" applyNumberFormat="1" applyFont="1" applyBorder="1" applyAlignment="1"/>
    <xf numFmtId="3" fontId="17" fillId="3" borderId="4" xfId="0" applyNumberFormat="1" applyFont="1" applyFill="1" applyBorder="1"/>
    <xf numFmtId="3" fontId="17" fillId="3" borderId="6" xfId="0" applyNumberFormat="1" applyFont="1" applyFill="1" applyBorder="1"/>
    <xf numFmtId="3" fontId="0" fillId="3" borderId="26" xfId="0" applyNumberFormat="1" applyFill="1" applyBorder="1"/>
    <xf numFmtId="3" fontId="0" fillId="3" borderId="30" xfId="0" applyNumberFormat="1" applyFill="1" applyBorder="1"/>
    <xf numFmtId="3" fontId="0" fillId="3" borderId="6" xfId="0" applyNumberFormat="1" applyFill="1" applyBorder="1"/>
    <xf numFmtId="3" fontId="0" fillId="3" borderId="29" xfId="0" applyNumberFormat="1" applyFill="1" applyBorder="1"/>
    <xf numFmtId="166" fontId="0" fillId="3" borderId="0" xfId="0" applyNumberFormat="1" applyFill="1"/>
    <xf numFmtId="166" fontId="1" fillId="3" borderId="32" xfId="1" applyNumberFormat="1" applyFont="1" applyFill="1" applyBorder="1" applyAlignment="1"/>
    <xf numFmtId="166" fontId="1" fillId="3" borderId="29" xfId="1" applyNumberFormat="1" applyFont="1" applyFill="1" applyBorder="1" applyAlignment="1"/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0" fillId="0" borderId="0" xfId="0"/>
    <xf numFmtId="9" fontId="12" fillId="0" borderId="0" xfId="0" applyNumberFormat="1" applyFont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6" fillId="3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workbookViewId="0">
      <selection activeCell="E23" sqref="E23"/>
    </sheetView>
  </sheetViews>
  <sheetFormatPr defaultRowHeight="15" x14ac:dyDescent="0.25"/>
  <cols>
    <col min="1" max="1" width="18.7109375" customWidth="1"/>
    <col min="3" max="3" width="10.7109375" customWidth="1"/>
    <col min="4" max="4" width="24.7109375" customWidth="1"/>
    <col min="5" max="5" width="15.7109375" customWidth="1"/>
    <col min="6" max="6" width="16.5703125" customWidth="1"/>
    <col min="8" max="8" width="15.570312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</row>
    <row r="2" spans="1:13" ht="15.75" x14ac:dyDescent="0.25">
      <c r="A2" s="1" t="s">
        <v>22</v>
      </c>
      <c r="B2" s="2"/>
      <c r="C2" s="2"/>
      <c r="D2" s="2"/>
      <c r="E2" s="2"/>
      <c r="F2" s="2"/>
      <c r="G2" s="2"/>
    </row>
    <row r="3" spans="1:13" x14ac:dyDescent="0.25">
      <c r="A3" s="3"/>
      <c r="B3" s="3"/>
      <c r="C3" s="3"/>
      <c r="D3" s="3"/>
      <c r="E3" s="3"/>
      <c r="F3" s="3"/>
      <c r="G3" s="3"/>
      <c r="H3" s="3"/>
    </row>
    <row r="4" spans="1:13" x14ac:dyDescent="0.25">
      <c r="A4" s="102" t="s">
        <v>1</v>
      </c>
      <c r="B4" s="102"/>
      <c r="C4" s="102"/>
      <c r="D4" s="102"/>
      <c r="E4" s="102"/>
      <c r="F4" s="102"/>
      <c r="G4" s="102"/>
      <c r="H4" s="102"/>
    </row>
    <row r="5" spans="1:13" x14ac:dyDescent="0.25">
      <c r="A5" s="102"/>
      <c r="B5" s="102"/>
      <c r="C5" s="102"/>
      <c r="D5" s="102"/>
      <c r="E5" s="102"/>
      <c r="F5" s="102"/>
      <c r="G5" s="102"/>
      <c r="H5" s="102"/>
    </row>
    <row r="6" spans="1:13" ht="16.5" thickBot="1" x14ac:dyDescent="0.3">
      <c r="A6" s="4"/>
      <c r="B6" s="4"/>
      <c r="C6" s="4"/>
      <c r="D6" s="4"/>
      <c r="E6" s="4"/>
      <c r="F6" s="4"/>
      <c r="G6" s="4"/>
      <c r="H6" s="4"/>
    </row>
    <row r="7" spans="1:13" ht="60.75" thickBot="1" x14ac:dyDescent="0.3">
      <c r="A7" s="5" t="s">
        <v>2</v>
      </c>
      <c r="B7" s="6" t="s">
        <v>3</v>
      </c>
      <c r="C7" s="6" t="s">
        <v>4</v>
      </c>
      <c r="D7" s="6" t="s">
        <v>18</v>
      </c>
      <c r="E7" s="6" t="s">
        <v>5</v>
      </c>
      <c r="F7" s="6" t="s">
        <v>6</v>
      </c>
      <c r="G7" s="7" t="s">
        <v>7</v>
      </c>
      <c r="H7" s="6" t="s">
        <v>16</v>
      </c>
    </row>
    <row r="8" spans="1:13" ht="36.75" customHeight="1" x14ac:dyDescent="0.25">
      <c r="A8" s="8" t="s">
        <v>8</v>
      </c>
      <c r="B8" s="9">
        <v>87</v>
      </c>
      <c r="C8" s="9">
        <v>1087029</v>
      </c>
      <c r="D8" s="9" t="s">
        <v>19</v>
      </c>
      <c r="E8" s="10" t="s">
        <v>9</v>
      </c>
      <c r="F8" s="9">
        <v>6000000</v>
      </c>
      <c r="G8" s="11" t="s">
        <v>10</v>
      </c>
      <c r="H8" s="12">
        <v>10512000</v>
      </c>
    </row>
    <row r="9" spans="1:13" ht="36.75" customHeight="1" x14ac:dyDescent="0.25">
      <c r="A9" s="13" t="s">
        <v>8</v>
      </c>
      <c r="B9" s="14">
        <v>87</v>
      </c>
      <c r="C9" s="14">
        <v>1087029</v>
      </c>
      <c r="D9" s="9" t="s">
        <v>19</v>
      </c>
      <c r="E9" s="15" t="s">
        <v>9</v>
      </c>
      <c r="F9" s="14">
        <v>6010000</v>
      </c>
      <c r="G9" s="16" t="s">
        <v>10</v>
      </c>
      <c r="H9" s="17">
        <v>1743000</v>
      </c>
    </row>
    <row r="10" spans="1:13" ht="36.75" customHeight="1" x14ac:dyDescent="0.25">
      <c r="A10" s="13" t="s">
        <v>8</v>
      </c>
      <c r="B10" s="14">
        <v>87</v>
      </c>
      <c r="C10" s="14">
        <v>1087029</v>
      </c>
      <c r="D10" s="9" t="s">
        <v>19</v>
      </c>
      <c r="E10" s="15" t="s">
        <v>9</v>
      </c>
      <c r="F10" s="14">
        <v>6020000</v>
      </c>
      <c r="G10" s="16" t="s">
        <v>11</v>
      </c>
      <c r="H10" s="18">
        <v>226000</v>
      </c>
    </row>
    <row r="11" spans="1:13" ht="36.75" customHeight="1" x14ac:dyDescent="0.25">
      <c r="A11" s="13" t="s">
        <v>8</v>
      </c>
      <c r="B11" s="14">
        <v>87</v>
      </c>
      <c r="C11" s="14">
        <v>1087029</v>
      </c>
      <c r="D11" s="9" t="s">
        <v>19</v>
      </c>
      <c r="E11" s="15" t="s">
        <v>9</v>
      </c>
      <c r="F11" s="14">
        <v>6020000</v>
      </c>
      <c r="G11" s="27" t="s">
        <v>17</v>
      </c>
      <c r="H11" s="18">
        <v>9279000</v>
      </c>
    </row>
    <row r="12" spans="1:13" ht="36.75" customHeight="1" x14ac:dyDescent="0.25">
      <c r="A12" s="13" t="s">
        <v>8</v>
      </c>
      <c r="B12" s="14">
        <v>87</v>
      </c>
      <c r="C12" s="14">
        <v>1087029</v>
      </c>
      <c r="D12" s="9" t="s">
        <v>19</v>
      </c>
      <c r="E12" s="15" t="s">
        <v>9</v>
      </c>
      <c r="F12" s="14">
        <v>6040000</v>
      </c>
      <c r="G12" s="16" t="s">
        <v>10</v>
      </c>
      <c r="H12" s="17">
        <v>113000000</v>
      </c>
    </row>
    <row r="13" spans="1:13" ht="36.75" customHeight="1" x14ac:dyDescent="0.25">
      <c r="A13" s="13" t="s">
        <v>8</v>
      </c>
      <c r="B13" s="14">
        <v>87</v>
      </c>
      <c r="C13" s="14">
        <v>1087029</v>
      </c>
      <c r="D13" s="9" t="s">
        <v>19</v>
      </c>
      <c r="E13" s="15" t="s">
        <v>12</v>
      </c>
      <c r="F13" s="14">
        <v>2310000</v>
      </c>
      <c r="G13" s="16" t="s">
        <v>13</v>
      </c>
      <c r="H13" s="18">
        <v>800000</v>
      </c>
    </row>
    <row r="14" spans="1:13" ht="36.75" customHeight="1" thickBot="1" x14ac:dyDescent="0.3">
      <c r="A14" s="19" t="s">
        <v>8</v>
      </c>
      <c r="B14" s="20">
        <v>87</v>
      </c>
      <c r="C14" s="20">
        <v>1087029</v>
      </c>
      <c r="D14" s="9" t="s">
        <v>19</v>
      </c>
      <c r="E14" s="21" t="s">
        <v>12</v>
      </c>
      <c r="F14" s="20">
        <v>2310000</v>
      </c>
      <c r="G14" s="22" t="s">
        <v>14</v>
      </c>
      <c r="H14" s="23">
        <v>200000</v>
      </c>
      <c r="L14" s="105"/>
      <c r="M14" s="105"/>
    </row>
    <row r="15" spans="1:13" ht="15.75" customHeight="1" thickBot="1" x14ac:dyDescent="0.3">
      <c r="A15" s="106" t="s">
        <v>15</v>
      </c>
      <c r="B15" s="107"/>
      <c r="C15" s="107"/>
      <c r="D15" s="107"/>
      <c r="E15" s="107"/>
      <c r="F15" s="107"/>
      <c r="G15" s="108"/>
      <c r="H15" s="24">
        <f>SUM(H8:H14)</f>
        <v>135760000</v>
      </c>
    </row>
    <row r="16" spans="1:13" ht="15.75" thickBot="1" x14ac:dyDescent="0.3">
      <c r="A16" s="106" t="s">
        <v>20</v>
      </c>
      <c r="B16" s="107"/>
      <c r="C16" s="107"/>
      <c r="D16" s="107"/>
      <c r="E16" s="107"/>
      <c r="F16" s="107"/>
      <c r="G16" s="108"/>
      <c r="H16" s="24" t="s">
        <v>21</v>
      </c>
    </row>
    <row r="17" spans="1:15" x14ac:dyDescent="0.25">
      <c r="A17" s="3"/>
      <c r="B17" s="3"/>
      <c r="C17" s="3"/>
      <c r="D17" s="3"/>
      <c r="E17" s="3"/>
      <c r="F17" s="3"/>
      <c r="G17" s="3"/>
      <c r="H17" s="3"/>
      <c r="K17" s="28"/>
      <c r="L17" s="103"/>
      <c r="M17" s="104"/>
      <c r="N17" s="28"/>
      <c r="O17" s="29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K18" s="28"/>
      <c r="L18" s="28"/>
      <c r="M18" s="28"/>
      <c r="N18" s="28"/>
      <c r="O18" s="29"/>
    </row>
    <row r="19" spans="1:15" ht="15.75" x14ac:dyDescent="0.25">
      <c r="A19" s="25"/>
      <c r="B19" s="25"/>
      <c r="C19" s="25"/>
      <c r="D19" s="25"/>
      <c r="E19" s="25"/>
      <c r="F19" s="26"/>
      <c r="G19" s="26"/>
      <c r="H19" s="25"/>
    </row>
    <row r="20" spans="1:15" ht="15.75" x14ac:dyDescent="0.25">
      <c r="A20" s="4"/>
      <c r="B20" s="4"/>
      <c r="C20" s="4"/>
      <c r="D20" s="4"/>
      <c r="E20" s="4"/>
      <c r="H20" s="4"/>
    </row>
    <row r="21" spans="1:15" ht="15.75" x14ac:dyDescent="0.25">
      <c r="A21" s="25"/>
      <c r="B21" s="25"/>
      <c r="C21" s="25"/>
      <c r="D21" s="25"/>
      <c r="E21" s="25"/>
      <c r="F21" s="26"/>
      <c r="G21" s="26"/>
      <c r="H21" s="25"/>
    </row>
    <row r="23" spans="1:15" x14ac:dyDescent="0.25">
      <c r="I23" s="28"/>
      <c r="J23" s="28"/>
      <c r="K23" s="28"/>
      <c r="L23" s="28"/>
      <c r="M23" s="29"/>
    </row>
  </sheetData>
  <mergeCells count="5">
    <mergeCell ref="A4:H5"/>
    <mergeCell ref="L17:M17"/>
    <mergeCell ref="L14:M14"/>
    <mergeCell ref="A16:G16"/>
    <mergeCell ref="A15:G15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C4D0-C6DF-4271-B2C8-A8D9E96514B6}">
  <dimension ref="A1:M25"/>
  <sheetViews>
    <sheetView topLeftCell="A2" workbookViewId="0">
      <selection activeCell="H23" sqref="H23"/>
    </sheetView>
  </sheetViews>
  <sheetFormatPr defaultRowHeight="15" x14ac:dyDescent="0.25"/>
  <cols>
    <col min="1" max="1" width="18.7109375" customWidth="1"/>
    <col min="3" max="3" width="10.7109375" customWidth="1"/>
    <col min="4" max="4" width="24.7109375" customWidth="1"/>
    <col min="5" max="5" width="15.7109375" customWidth="1"/>
    <col min="6" max="6" width="16.5703125" customWidth="1"/>
    <col min="8" max="8" width="15.5703125" customWidth="1"/>
    <col min="17" max="17" width="12.5703125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</row>
    <row r="2" spans="1:13" ht="15.75" x14ac:dyDescent="0.25">
      <c r="A2" s="1" t="s">
        <v>22</v>
      </c>
      <c r="B2" s="2"/>
      <c r="C2" s="2"/>
      <c r="D2" s="2"/>
      <c r="E2" s="2"/>
      <c r="F2" s="2"/>
      <c r="G2" s="2"/>
    </row>
    <row r="3" spans="1:13" x14ac:dyDescent="0.25">
      <c r="A3" s="3"/>
      <c r="B3" s="3"/>
      <c r="C3" s="3"/>
      <c r="D3" s="3"/>
      <c r="E3" s="3"/>
      <c r="F3" s="3"/>
      <c r="G3" s="3"/>
      <c r="H3" s="3"/>
    </row>
    <row r="4" spans="1:13" x14ac:dyDescent="0.25">
      <c r="A4" s="112" t="s">
        <v>52</v>
      </c>
      <c r="B4" s="112"/>
      <c r="C4" s="112"/>
      <c r="D4" s="112"/>
      <c r="E4" s="112"/>
      <c r="F4" s="112"/>
      <c r="G4" s="112"/>
      <c r="H4" s="112"/>
    </row>
    <row r="5" spans="1:13" x14ac:dyDescent="0.25">
      <c r="A5" s="112"/>
      <c r="B5" s="112"/>
      <c r="C5" s="112"/>
      <c r="D5" s="112"/>
      <c r="E5" s="112"/>
      <c r="F5" s="112"/>
      <c r="G5" s="112"/>
      <c r="H5" s="112"/>
    </row>
    <row r="6" spans="1:13" ht="16.5" thickBot="1" x14ac:dyDescent="0.3">
      <c r="A6" s="4"/>
      <c r="B6" s="4"/>
      <c r="C6" s="4"/>
      <c r="D6" s="4"/>
      <c r="E6" s="4"/>
      <c r="F6" s="4"/>
      <c r="G6" s="4"/>
      <c r="H6" s="4"/>
    </row>
    <row r="7" spans="1:13" ht="60.75" thickBot="1" x14ac:dyDescent="0.3">
      <c r="A7" s="5" t="s">
        <v>2</v>
      </c>
      <c r="B7" s="6" t="s">
        <v>3</v>
      </c>
      <c r="C7" s="6" t="s">
        <v>4</v>
      </c>
      <c r="D7" s="6" t="s">
        <v>18</v>
      </c>
      <c r="E7" s="6" t="s">
        <v>5</v>
      </c>
      <c r="F7" s="6" t="s">
        <v>6</v>
      </c>
      <c r="G7" s="7" t="s">
        <v>7</v>
      </c>
      <c r="H7" s="6" t="s">
        <v>16</v>
      </c>
    </row>
    <row r="8" spans="1:13" ht="36.75" customHeight="1" x14ac:dyDescent="0.25">
      <c r="A8" s="8" t="s">
        <v>8</v>
      </c>
      <c r="B8" s="9">
        <v>87</v>
      </c>
      <c r="C8" s="9">
        <v>1087029</v>
      </c>
      <c r="D8" s="9" t="s">
        <v>19</v>
      </c>
      <c r="E8" s="10" t="s">
        <v>9</v>
      </c>
      <c r="F8" s="9">
        <v>6000000</v>
      </c>
      <c r="G8" s="11" t="s">
        <v>10</v>
      </c>
      <c r="H8" s="32">
        <v>10429200</v>
      </c>
    </row>
    <row r="9" spans="1:13" ht="36.75" customHeight="1" x14ac:dyDescent="0.25">
      <c r="A9" s="13" t="s">
        <v>8</v>
      </c>
      <c r="B9" s="14">
        <v>87</v>
      </c>
      <c r="C9" s="14">
        <v>1087029</v>
      </c>
      <c r="D9" s="9" t="s">
        <v>19</v>
      </c>
      <c r="E9" s="15" t="s">
        <v>9</v>
      </c>
      <c r="F9" s="14">
        <v>6010000</v>
      </c>
      <c r="G9" s="16" t="s">
        <v>10</v>
      </c>
      <c r="H9" s="33">
        <v>1744425</v>
      </c>
    </row>
    <row r="10" spans="1:13" ht="36.75" customHeight="1" x14ac:dyDescent="0.25">
      <c r="A10" s="13" t="s">
        <v>8</v>
      </c>
      <c r="B10" s="14">
        <v>87</v>
      </c>
      <c r="C10" s="14">
        <v>1087029</v>
      </c>
      <c r="D10" s="9" t="s">
        <v>19</v>
      </c>
      <c r="E10" s="15" t="s">
        <v>9</v>
      </c>
      <c r="F10" s="14">
        <v>6040000</v>
      </c>
      <c r="G10" s="16" t="s">
        <v>10</v>
      </c>
      <c r="H10" s="17">
        <v>113000000</v>
      </c>
    </row>
    <row r="11" spans="1:13" ht="36.75" customHeight="1" x14ac:dyDescent="0.25">
      <c r="A11" s="13" t="s">
        <v>8</v>
      </c>
      <c r="B11" s="14">
        <v>87</v>
      </c>
      <c r="C11" s="14">
        <v>1087029</v>
      </c>
      <c r="D11" s="9" t="s">
        <v>19</v>
      </c>
      <c r="E11" s="15" t="s">
        <v>9</v>
      </c>
      <c r="F11" s="14">
        <v>6020000</v>
      </c>
      <c r="G11" s="16" t="s">
        <v>11</v>
      </c>
      <c r="H11" s="18">
        <v>226000</v>
      </c>
    </row>
    <row r="12" spans="1:13" ht="36.75" customHeight="1" x14ac:dyDescent="0.25">
      <c r="A12" s="13" t="s">
        <v>8</v>
      </c>
      <c r="B12" s="14">
        <v>87</v>
      </c>
      <c r="C12" s="14">
        <v>1087029</v>
      </c>
      <c r="D12" s="9" t="s">
        <v>19</v>
      </c>
      <c r="E12" s="15" t="s">
        <v>9</v>
      </c>
      <c r="F12" s="14">
        <v>6020000</v>
      </c>
      <c r="G12" s="27" t="s">
        <v>17</v>
      </c>
      <c r="H12" s="33">
        <v>7983500</v>
      </c>
    </row>
    <row r="13" spans="1:13" ht="36.75" customHeight="1" x14ac:dyDescent="0.25">
      <c r="A13" s="13" t="s">
        <v>8</v>
      </c>
      <c r="B13" s="14">
        <v>87</v>
      </c>
      <c r="C13" s="14">
        <v>1087029</v>
      </c>
      <c r="D13" s="9" t="s">
        <v>19</v>
      </c>
      <c r="E13" s="15" t="s">
        <v>9</v>
      </c>
      <c r="F13" s="14">
        <v>6060000</v>
      </c>
      <c r="G13" s="16" t="s">
        <v>10</v>
      </c>
      <c r="H13" s="17">
        <v>320000</v>
      </c>
    </row>
    <row r="14" spans="1:13" ht="36.75" customHeight="1" x14ac:dyDescent="0.25">
      <c r="A14" s="13" t="s">
        <v>8</v>
      </c>
      <c r="B14" s="14">
        <v>87</v>
      </c>
      <c r="C14" s="14">
        <v>1087029</v>
      </c>
      <c r="D14" s="9" t="s">
        <v>19</v>
      </c>
      <c r="E14" s="15" t="s">
        <v>12</v>
      </c>
      <c r="F14" s="14">
        <v>2310000</v>
      </c>
      <c r="G14" s="16" t="s">
        <v>13</v>
      </c>
      <c r="H14" s="18">
        <v>800000</v>
      </c>
    </row>
    <row r="15" spans="1:13" ht="36.75" customHeight="1" x14ac:dyDescent="0.25">
      <c r="A15" s="19" t="s">
        <v>8</v>
      </c>
      <c r="B15" s="20">
        <v>87</v>
      </c>
      <c r="C15" s="20">
        <v>1087029</v>
      </c>
      <c r="D15" s="9" t="s">
        <v>19</v>
      </c>
      <c r="E15" s="21" t="s">
        <v>12</v>
      </c>
      <c r="F15" s="20">
        <v>2310000</v>
      </c>
      <c r="G15" s="22" t="s">
        <v>13</v>
      </c>
      <c r="H15" s="23">
        <v>100000</v>
      </c>
    </row>
    <row r="16" spans="1:13" ht="36.75" customHeight="1" thickBot="1" x14ac:dyDescent="0.3">
      <c r="A16" s="19" t="s">
        <v>8</v>
      </c>
      <c r="B16" s="20">
        <v>87</v>
      </c>
      <c r="C16" s="20">
        <v>1087029</v>
      </c>
      <c r="D16" s="9" t="s">
        <v>19</v>
      </c>
      <c r="E16" s="21" t="s">
        <v>12</v>
      </c>
      <c r="F16" s="20">
        <v>2310000</v>
      </c>
      <c r="G16" s="22" t="s">
        <v>14</v>
      </c>
      <c r="H16" s="23">
        <v>100000</v>
      </c>
      <c r="L16" s="105"/>
      <c r="M16" s="105"/>
    </row>
    <row r="17" spans="1:13" ht="15.75" customHeight="1" thickBot="1" x14ac:dyDescent="0.3">
      <c r="A17" s="106" t="s">
        <v>15</v>
      </c>
      <c r="B17" s="107"/>
      <c r="C17" s="107"/>
      <c r="D17" s="107"/>
      <c r="E17" s="107"/>
      <c r="F17" s="107"/>
      <c r="G17" s="108"/>
      <c r="H17" s="24">
        <f>SUM(H8:H16)</f>
        <v>134703125</v>
      </c>
    </row>
    <row r="18" spans="1:13" ht="15.75" thickBot="1" x14ac:dyDescent="0.3">
      <c r="A18" s="106" t="s">
        <v>20</v>
      </c>
      <c r="B18" s="107"/>
      <c r="C18" s="107"/>
      <c r="D18" s="107"/>
      <c r="E18" s="107"/>
      <c r="F18" s="107"/>
      <c r="G18" s="108"/>
      <c r="H18" s="24" t="s">
        <v>21</v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K19" s="28"/>
      <c r="L19" s="103"/>
      <c r="M19" s="104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K20" s="28"/>
      <c r="L20" s="28"/>
      <c r="M20" s="28"/>
    </row>
    <row r="21" spans="1:13" ht="15.75" x14ac:dyDescent="0.25">
      <c r="A21" s="25"/>
      <c r="B21" s="25"/>
      <c r="C21" s="25"/>
      <c r="D21" s="25"/>
      <c r="E21" s="25"/>
      <c r="F21" s="26"/>
      <c r="G21" s="26"/>
      <c r="H21" s="25"/>
    </row>
    <row r="22" spans="1:13" ht="15.75" x14ac:dyDescent="0.25">
      <c r="A22" s="4"/>
      <c r="B22" s="4"/>
      <c r="C22" s="4"/>
      <c r="D22" s="4"/>
      <c r="E22" s="4"/>
      <c r="H22" s="4"/>
    </row>
    <row r="23" spans="1:13" ht="15.75" x14ac:dyDescent="0.25">
      <c r="A23" s="25"/>
      <c r="B23" s="25"/>
      <c r="C23" s="25"/>
      <c r="D23" s="25"/>
      <c r="E23" s="25"/>
      <c r="F23" s="26"/>
      <c r="G23" s="26"/>
      <c r="H23" s="25"/>
    </row>
    <row r="25" spans="1:13" x14ac:dyDescent="0.25">
      <c r="I25" s="28"/>
      <c r="J25" s="28"/>
      <c r="K25" s="28"/>
      <c r="L25" s="28"/>
      <c r="M25" s="29"/>
    </row>
  </sheetData>
  <mergeCells count="5">
    <mergeCell ref="A4:H5"/>
    <mergeCell ref="L16:M16"/>
    <mergeCell ref="A17:G17"/>
    <mergeCell ref="A18:G18"/>
    <mergeCell ref="L19:M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5ECD-F568-4878-9CF7-B7CAE9F7584A}">
  <dimension ref="A5:R27"/>
  <sheetViews>
    <sheetView tabSelected="1" workbookViewId="0">
      <selection activeCell="N35" sqref="N35"/>
    </sheetView>
  </sheetViews>
  <sheetFormatPr defaultRowHeight="15" x14ac:dyDescent="0.25"/>
  <cols>
    <col min="5" max="5" width="11" customWidth="1"/>
    <col min="6" max="6" width="9.42578125" customWidth="1"/>
    <col min="7" max="7" width="13.28515625" customWidth="1"/>
    <col min="8" max="8" width="12.7109375" customWidth="1"/>
    <col min="9" max="9" width="16.85546875" customWidth="1"/>
    <col min="15" max="15" width="13.85546875" customWidth="1"/>
  </cols>
  <sheetData>
    <row r="5" spans="1:18" x14ac:dyDescent="0.25">
      <c r="A5" s="109" t="s">
        <v>51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.75" thickBot="1" x14ac:dyDescent="0.3">
      <c r="Q6" s="44"/>
    </row>
    <row r="7" spans="1:18" ht="72.75" thickBot="1" x14ac:dyDescent="0.3">
      <c r="A7" s="45" t="s">
        <v>24</v>
      </c>
      <c r="B7" s="46" t="s">
        <v>25</v>
      </c>
      <c r="C7" s="46" t="s">
        <v>26</v>
      </c>
      <c r="D7" s="45" t="s">
        <v>27</v>
      </c>
      <c r="E7" s="47" t="s">
        <v>28</v>
      </c>
      <c r="F7" s="48" t="s">
        <v>29</v>
      </c>
      <c r="G7" s="49" t="s">
        <v>30</v>
      </c>
      <c r="H7" s="45" t="s">
        <v>31</v>
      </c>
      <c r="I7" s="46" t="s">
        <v>32</v>
      </c>
      <c r="J7" s="45" t="s">
        <v>33</v>
      </c>
      <c r="K7" s="47">
        <v>4662104</v>
      </c>
      <c r="L7" s="50" t="s">
        <v>34</v>
      </c>
      <c r="M7" s="51" t="s">
        <v>35</v>
      </c>
      <c r="N7" s="52" t="s">
        <v>36</v>
      </c>
      <c r="O7" s="47" t="s">
        <v>37</v>
      </c>
      <c r="P7" s="53" t="s">
        <v>38</v>
      </c>
      <c r="Q7" s="110" t="s">
        <v>39</v>
      </c>
      <c r="R7" s="111"/>
    </row>
    <row r="8" spans="1:18" ht="15.75" thickBot="1" x14ac:dyDescent="0.3">
      <c r="A8" s="54"/>
      <c r="B8" s="55"/>
      <c r="C8" s="55"/>
      <c r="D8" s="54"/>
      <c r="E8" s="56"/>
      <c r="F8" s="57"/>
      <c r="G8" s="58"/>
      <c r="H8" s="54"/>
      <c r="I8" s="55" t="s">
        <v>40</v>
      </c>
      <c r="J8" s="54" t="s">
        <v>41</v>
      </c>
      <c r="K8" s="56" t="s">
        <v>42</v>
      </c>
      <c r="L8" s="56" t="s">
        <v>43</v>
      </c>
      <c r="M8" s="56"/>
      <c r="N8" s="45" t="s">
        <v>44</v>
      </c>
      <c r="O8" s="56" t="s">
        <v>45</v>
      </c>
      <c r="P8" s="59" t="s">
        <v>46</v>
      </c>
      <c r="Q8" s="48" t="s">
        <v>47</v>
      </c>
      <c r="R8" s="60" t="s">
        <v>48</v>
      </c>
    </row>
    <row r="9" spans="1:18" x14ac:dyDescent="0.25">
      <c r="A9" s="61">
        <v>1087029</v>
      </c>
      <c r="B9" s="62">
        <v>87</v>
      </c>
      <c r="C9" s="63" t="s">
        <v>9</v>
      </c>
      <c r="D9" s="61">
        <v>1</v>
      </c>
      <c r="E9" s="38"/>
      <c r="F9" s="30">
        <v>600</v>
      </c>
      <c r="G9" s="32">
        <v>10429200</v>
      </c>
      <c r="H9" s="61"/>
      <c r="I9" s="74">
        <v>10415772</v>
      </c>
      <c r="J9" s="61"/>
      <c r="K9" s="38"/>
      <c r="L9" s="38"/>
      <c r="M9" s="64"/>
      <c r="N9" s="93">
        <f>I9-O9</f>
        <v>2226184</v>
      </c>
      <c r="O9" s="65">
        <v>8189588</v>
      </c>
      <c r="P9" s="66"/>
      <c r="Q9" s="30">
        <v>10</v>
      </c>
      <c r="R9" s="67">
        <v>10</v>
      </c>
    </row>
    <row r="10" spans="1:18" x14ac:dyDescent="0.25">
      <c r="A10" s="61">
        <v>1087029</v>
      </c>
      <c r="B10" s="62">
        <v>87</v>
      </c>
      <c r="C10" s="63" t="s">
        <v>9</v>
      </c>
      <c r="D10" s="68">
        <v>1</v>
      </c>
      <c r="E10" s="39"/>
      <c r="F10" s="31">
        <v>601</v>
      </c>
      <c r="G10" s="33">
        <v>1744425</v>
      </c>
      <c r="H10" s="68"/>
      <c r="I10" s="66">
        <v>1738375</v>
      </c>
      <c r="J10" s="68"/>
      <c r="K10" s="39"/>
      <c r="L10" s="39"/>
      <c r="M10" s="69"/>
      <c r="N10" s="94">
        <f>I10</f>
        <v>1738375</v>
      </c>
      <c r="O10" s="65">
        <f>I10-N10</f>
        <v>0</v>
      </c>
      <c r="P10" s="66"/>
      <c r="Q10" s="31"/>
      <c r="R10" s="70"/>
    </row>
    <row r="11" spans="1:18" x14ac:dyDescent="0.25">
      <c r="A11" s="61">
        <v>1087029</v>
      </c>
      <c r="B11" s="62">
        <v>87</v>
      </c>
      <c r="C11" s="63" t="s">
        <v>9</v>
      </c>
      <c r="D11" s="68">
        <v>1</v>
      </c>
      <c r="E11" s="39"/>
      <c r="F11" s="31">
        <v>6009999</v>
      </c>
      <c r="G11" s="33"/>
      <c r="H11" s="71">
        <v>12173625</v>
      </c>
      <c r="I11" s="66"/>
      <c r="J11" s="68"/>
      <c r="K11" s="39"/>
      <c r="L11" s="39"/>
      <c r="M11" s="72"/>
      <c r="N11" s="95"/>
      <c r="O11" s="73"/>
      <c r="P11" s="66"/>
      <c r="Q11" s="31"/>
      <c r="R11" s="70"/>
    </row>
    <row r="12" spans="1:18" x14ac:dyDescent="0.25">
      <c r="A12" s="61">
        <v>1087029</v>
      </c>
      <c r="B12" s="62">
        <v>87</v>
      </c>
      <c r="C12" s="63" t="s">
        <v>9</v>
      </c>
      <c r="D12" s="68">
        <v>1</v>
      </c>
      <c r="E12" s="40" t="s">
        <v>11</v>
      </c>
      <c r="F12" s="31">
        <v>602</v>
      </c>
      <c r="G12" s="33">
        <v>226000</v>
      </c>
      <c r="H12" s="71">
        <v>226000</v>
      </c>
      <c r="I12" s="66">
        <v>209920</v>
      </c>
      <c r="J12" s="68"/>
      <c r="K12" s="39"/>
      <c r="L12" s="39"/>
      <c r="M12" s="72"/>
      <c r="N12" s="95"/>
      <c r="O12" s="73">
        <f>I12-M12</f>
        <v>209920</v>
      </c>
      <c r="P12" s="74"/>
      <c r="Q12" s="31"/>
      <c r="R12" s="70"/>
    </row>
    <row r="13" spans="1:18" x14ac:dyDescent="0.25">
      <c r="A13" s="61">
        <v>1087029</v>
      </c>
      <c r="B13" s="62">
        <v>87</v>
      </c>
      <c r="C13" s="63" t="s">
        <v>9</v>
      </c>
      <c r="D13" s="68">
        <v>1</v>
      </c>
      <c r="E13" s="40" t="s">
        <v>17</v>
      </c>
      <c r="F13" s="31">
        <v>602</v>
      </c>
      <c r="G13" s="33">
        <v>7983500</v>
      </c>
      <c r="H13" s="75">
        <v>7983500</v>
      </c>
      <c r="I13" s="66">
        <v>3595257.9</v>
      </c>
      <c r="J13" s="68"/>
      <c r="K13" s="39"/>
      <c r="L13" s="39"/>
      <c r="M13" s="76">
        <v>148800</v>
      </c>
      <c r="N13" s="96"/>
      <c r="O13" s="73">
        <f>I13-M13-P13</f>
        <v>3396575.9</v>
      </c>
      <c r="P13" s="74">
        <v>49882</v>
      </c>
      <c r="Q13" s="31"/>
      <c r="R13" s="70"/>
    </row>
    <row r="14" spans="1:18" x14ac:dyDescent="0.25">
      <c r="A14" s="61">
        <v>1087029</v>
      </c>
      <c r="B14" s="62">
        <v>87</v>
      </c>
      <c r="C14" s="63" t="s">
        <v>9</v>
      </c>
      <c r="D14" s="68">
        <v>1</v>
      </c>
      <c r="E14" s="39"/>
      <c r="F14" s="31">
        <v>602</v>
      </c>
      <c r="G14" s="34">
        <f>G13+G12</f>
        <v>8209500</v>
      </c>
      <c r="H14" s="77"/>
      <c r="I14" s="91">
        <f>SUM(I12:I13)</f>
        <v>3805177.9</v>
      </c>
      <c r="J14" s="68"/>
      <c r="K14" s="39"/>
      <c r="L14" s="39"/>
      <c r="M14" s="77"/>
      <c r="N14" s="97"/>
      <c r="O14" s="99"/>
      <c r="P14" s="78"/>
      <c r="Q14" s="31"/>
      <c r="R14" s="70"/>
    </row>
    <row r="15" spans="1:18" x14ac:dyDescent="0.25">
      <c r="A15" s="61">
        <v>1087029</v>
      </c>
      <c r="B15" s="62">
        <v>87</v>
      </c>
      <c r="C15" s="63" t="s">
        <v>9</v>
      </c>
      <c r="D15" s="68">
        <v>1</v>
      </c>
      <c r="E15" s="39"/>
      <c r="F15" s="31">
        <v>604</v>
      </c>
      <c r="G15" s="33">
        <v>113000000</v>
      </c>
      <c r="H15" s="75">
        <v>113000000</v>
      </c>
      <c r="I15" s="66">
        <v>113000000</v>
      </c>
      <c r="J15" s="68"/>
      <c r="K15" s="39"/>
      <c r="L15" s="39"/>
      <c r="M15" s="76"/>
      <c r="N15" s="96"/>
      <c r="O15" s="73">
        <v>113000000</v>
      </c>
      <c r="P15" s="78"/>
      <c r="Q15" s="31"/>
      <c r="R15" s="70"/>
    </row>
    <row r="16" spans="1:18" x14ac:dyDescent="0.25">
      <c r="A16" s="61">
        <v>1087029</v>
      </c>
      <c r="B16" s="62">
        <v>87</v>
      </c>
      <c r="C16" s="63" t="s">
        <v>9</v>
      </c>
      <c r="D16" s="68">
        <v>1</v>
      </c>
      <c r="E16" s="39"/>
      <c r="F16" s="31">
        <v>606</v>
      </c>
      <c r="G16" s="35">
        <v>320000</v>
      </c>
      <c r="H16" s="75">
        <v>320000</v>
      </c>
      <c r="I16" s="66">
        <v>120000</v>
      </c>
      <c r="J16" s="68"/>
      <c r="K16" s="39"/>
      <c r="L16" s="39"/>
      <c r="M16" s="76"/>
      <c r="N16" s="96"/>
      <c r="O16" s="73">
        <f>I16-P16</f>
        <v>0</v>
      </c>
      <c r="P16" s="78">
        <v>120000</v>
      </c>
      <c r="Q16" s="31"/>
      <c r="R16" s="70"/>
    </row>
    <row r="17" spans="1:18" x14ac:dyDescent="0.25">
      <c r="A17" s="61">
        <v>1087029</v>
      </c>
      <c r="B17" s="62">
        <v>87</v>
      </c>
      <c r="C17" s="63" t="s">
        <v>9</v>
      </c>
      <c r="D17" s="68">
        <v>1</v>
      </c>
      <c r="E17" s="39"/>
      <c r="F17" s="31">
        <v>6029999</v>
      </c>
      <c r="G17" s="33"/>
      <c r="H17" s="71">
        <f>H12+H13+H15+H16</f>
        <v>121529500</v>
      </c>
      <c r="I17" s="66"/>
      <c r="J17" s="68"/>
      <c r="K17" s="39"/>
      <c r="L17" s="39"/>
      <c r="M17" s="76"/>
      <c r="N17" s="96"/>
      <c r="O17" s="73"/>
      <c r="P17" s="78"/>
      <c r="Q17" s="31"/>
      <c r="R17" s="70"/>
    </row>
    <row r="18" spans="1:18" x14ac:dyDescent="0.25">
      <c r="A18" s="68"/>
      <c r="B18" s="79"/>
      <c r="C18" s="79"/>
      <c r="D18" s="68">
        <v>1</v>
      </c>
      <c r="E18" s="41" t="s">
        <v>13</v>
      </c>
      <c r="F18" s="31">
        <v>231</v>
      </c>
      <c r="G18" s="36">
        <v>800000</v>
      </c>
      <c r="H18" s="80"/>
      <c r="I18" s="66">
        <v>599160</v>
      </c>
      <c r="J18" s="68"/>
      <c r="K18" s="39"/>
      <c r="L18" s="39"/>
      <c r="M18" s="76"/>
      <c r="N18" s="96"/>
      <c r="O18" s="73">
        <v>599160</v>
      </c>
      <c r="P18" s="78"/>
      <c r="Q18" s="31"/>
      <c r="R18" s="70"/>
    </row>
    <row r="19" spans="1:18" x14ac:dyDescent="0.25">
      <c r="A19" s="68"/>
      <c r="B19" s="79"/>
      <c r="C19" s="79"/>
      <c r="D19" s="68"/>
      <c r="E19" s="42" t="s">
        <v>14</v>
      </c>
      <c r="F19" s="31">
        <v>231</v>
      </c>
      <c r="G19" s="37">
        <v>100000</v>
      </c>
      <c r="H19" s="80"/>
      <c r="I19" s="66">
        <v>100000</v>
      </c>
      <c r="J19" s="68"/>
      <c r="K19" s="39"/>
      <c r="L19" s="39"/>
      <c r="M19" s="76"/>
      <c r="N19" s="96"/>
      <c r="O19" s="73">
        <f>I19</f>
        <v>100000</v>
      </c>
      <c r="P19" s="78"/>
      <c r="Q19" s="31"/>
      <c r="R19" s="70"/>
    </row>
    <row r="20" spans="1:18" x14ac:dyDescent="0.25">
      <c r="A20" s="68"/>
      <c r="B20" s="79"/>
      <c r="C20" s="79"/>
      <c r="D20" s="68"/>
      <c r="E20" s="43" t="s">
        <v>23</v>
      </c>
      <c r="F20" s="31">
        <v>231</v>
      </c>
      <c r="G20" s="37">
        <v>100000</v>
      </c>
      <c r="H20" s="80"/>
      <c r="I20" s="66">
        <v>99999.99</v>
      </c>
      <c r="J20" s="68"/>
      <c r="K20" s="39"/>
      <c r="L20" s="39"/>
      <c r="M20" s="76"/>
      <c r="N20" s="96"/>
      <c r="O20" s="73">
        <f>I20</f>
        <v>99999.99</v>
      </c>
      <c r="P20" s="78"/>
      <c r="Q20" s="31"/>
      <c r="R20" s="70"/>
    </row>
    <row r="21" spans="1:18" x14ac:dyDescent="0.25">
      <c r="A21" s="68"/>
      <c r="B21" s="79"/>
      <c r="C21" s="79"/>
      <c r="D21" s="68"/>
      <c r="E21" s="39"/>
      <c r="F21" s="31">
        <v>2319999</v>
      </c>
      <c r="G21" s="81"/>
      <c r="H21" s="82">
        <f>G18+G19+G20</f>
        <v>1000000</v>
      </c>
      <c r="I21" s="66"/>
      <c r="J21" s="68"/>
      <c r="K21" s="39"/>
      <c r="L21" s="39"/>
      <c r="M21" s="76"/>
      <c r="N21" s="96"/>
      <c r="O21" s="73"/>
      <c r="P21" s="78"/>
      <c r="Q21" s="31"/>
      <c r="R21" s="70"/>
    </row>
    <row r="22" spans="1:18" x14ac:dyDescent="0.25">
      <c r="A22" s="68"/>
      <c r="B22" s="79"/>
      <c r="C22" s="79"/>
      <c r="D22" s="68">
        <v>5</v>
      </c>
      <c r="E22" s="39"/>
      <c r="F22" s="31">
        <v>600</v>
      </c>
      <c r="G22" s="70"/>
      <c r="H22" s="68"/>
      <c r="I22" s="83"/>
      <c r="J22" s="68"/>
      <c r="K22" s="39"/>
      <c r="L22" s="39"/>
      <c r="M22" s="76"/>
      <c r="N22" s="96"/>
      <c r="O22" s="84"/>
      <c r="P22" s="78"/>
      <c r="Q22" s="31"/>
      <c r="R22" s="70"/>
    </row>
    <row r="23" spans="1:18" x14ac:dyDescent="0.25">
      <c r="A23" s="68"/>
      <c r="B23" s="79"/>
      <c r="C23" s="79"/>
      <c r="D23" s="68"/>
      <c r="E23" s="39"/>
      <c r="F23" s="31">
        <v>601</v>
      </c>
      <c r="G23" s="70"/>
      <c r="H23" s="68"/>
      <c r="I23" s="83"/>
      <c r="J23" s="68"/>
      <c r="K23" s="39"/>
      <c r="L23" s="39"/>
      <c r="M23" s="76"/>
      <c r="N23" s="96"/>
      <c r="O23" s="84"/>
      <c r="P23" s="78"/>
      <c r="Q23" s="31"/>
      <c r="R23" s="70"/>
    </row>
    <row r="24" spans="1:18" x14ac:dyDescent="0.25">
      <c r="A24" s="68"/>
      <c r="B24" s="79"/>
      <c r="C24" s="79"/>
      <c r="D24" s="68"/>
      <c r="E24" s="39"/>
      <c r="F24" s="31">
        <v>6009999</v>
      </c>
      <c r="G24" s="70"/>
      <c r="H24" s="68"/>
      <c r="I24" s="83"/>
      <c r="J24" s="68"/>
      <c r="K24" s="39" t="s">
        <v>49</v>
      </c>
      <c r="L24" s="39"/>
      <c r="M24" s="76"/>
      <c r="N24" s="96"/>
      <c r="O24" s="84"/>
      <c r="P24" s="78"/>
      <c r="Q24" s="31"/>
      <c r="R24" s="70"/>
    </row>
    <row r="25" spans="1:18" x14ac:dyDescent="0.25">
      <c r="A25" s="68"/>
      <c r="B25" s="79"/>
      <c r="C25" s="79"/>
      <c r="D25" s="68" t="s">
        <v>50</v>
      </c>
      <c r="E25" s="39"/>
      <c r="F25" s="31"/>
      <c r="G25" s="70"/>
      <c r="H25" s="68"/>
      <c r="I25" s="83"/>
      <c r="J25" s="68"/>
      <c r="K25" s="39"/>
      <c r="L25" s="39"/>
      <c r="M25" s="76"/>
      <c r="N25" s="96"/>
      <c r="O25" s="100"/>
      <c r="P25" s="78"/>
      <c r="Q25" s="31"/>
      <c r="R25" s="70"/>
    </row>
    <row r="26" spans="1:18" x14ac:dyDescent="0.25">
      <c r="A26" s="68"/>
      <c r="B26" s="79"/>
      <c r="C26" s="79"/>
      <c r="D26" s="68"/>
      <c r="E26" s="39"/>
      <c r="F26" s="31"/>
      <c r="G26" s="83">
        <f>G18+G16+G15+G14+G10+G9+G19+G20</f>
        <v>134703125</v>
      </c>
      <c r="H26" s="83">
        <f>H21+H17+H11+H19</f>
        <v>134703125</v>
      </c>
      <c r="I26" s="92">
        <f>I15+I13+I12+I10+I9+I19+I20+I16+I18</f>
        <v>129878484.89</v>
      </c>
      <c r="J26" s="83"/>
      <c r="K26" s="83">
        <f>SUM(K9:K25)</f>
        <v>0</v>
      </c>
      <c r="L26" s="83"/>
      <c r="M26" s="84">
        <f>SUM(M9:M25)</f>
        <v>148800</v>
      </c>
      <c r="N26" s="98">
        <f>SUM(N9:N25)</f>
        <v>3964559</v>
      </c>
      <c r="O26" s="101">
        <f>SUM(O9:O25)</f>
        <v>125595243.89</v>
      </c>
      <c r="P26" s="78">
        <f>SUM(P9:P25)</f>
        <v>169882</v>
      </c>
      <c r="Q26" s="31"/>
      <c r="R26" s="70"/>
    </row>
    <row r="27" spans="1:18" ht="15.75" thickBot="1" x14ac:dyDescent="0.3">
      <c r="A27" s="85"/>
      <c r="B27" s="86"/>
      <c r="C27" s="86"/>
      <c r="D27" s="85"/>
      <c r="E27" s="87"/>
      <c r="F27" s="88"/>
      <c r="G27" s="89"/>
      <c r="H27" s="85"/>
      <c r="I27" s="86"/>
      <c r="J27" s="85"/>
      <c r="K27" s="87"/>
      <c r="L27" s="87"/>
      <c r="M27" s="87"/>
      <c r="N27" s="85"/>
      <c r="O27" s="87"/>
      <c r="P27" s="90"/>
      <c r="Q27" s="88"/>
      <c r="R27" s="89"/>
    </row>
  </sheetData>
  <mergeCells count="2">
    <mergeCell ref="A5:R5"/>
    <mergeCell ref="Q7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2022 i ndrysh</vt:lpstr>
      <vt:lpstr>Realizimi buxhetit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2023-10-06T10:46:58Z</dcterms:modified>
</cp:coreProperties>
</file>