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N23" i="1"/>
  <c r="M23" i="1"/>
  <c r="K23" i="1"/>
  <c r="I23" i="1"/>
  <c r="G23" i="1"/>
  <c r="H18" i="1"/>
  <c r="H13" i="1"/>
  <c r="H23" i="1" s="1"/>
  <c r="P10" i="1"/>
  <c r="O8" i="1"/>
  <c r="P8" i="1" s="1"/>
  <c r="P23" i="1" s="1"/>
  <c r="O7" i="1"/>
  <c r="O23" i="1" s="1"/>
</calcChain>
</file>

<file path=xl/comments1.xml><?xml version="1.0" encoding="utf-8"?>
<comments xmlns="http://schemas.openxmlformats.org/spreadsheetml/2006/main">
  <authors>
    <author>Author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fat 16500 e ka harruar pa kaluar thesari. Kaluar me korrik</t>
        </r>
      </text>
    </comment>
  </commentList>
</comments>
</file>

<file path=xl/sharedStrings.xml><?xml version="1.0" encoding="utf-8"?>
<sst xmlns="http://schemas.openxmlformats.org/spreadsheetml/2006/main" count="44" uniqueCount="36">
  <si>
    <t>Situacioni I  shpenzimeve per periudhen Janar- Gusht 2023</t>
  </si>
  <si>
    <t>KOD</t>
  </si>
  <si>
    <t>GR</t>
  </si>
  <si>
    <t>PROG</t>
  </si>
  <si>
    <t>KAP</t>
  </si>
  <si>
    <t>PROJEKT</t>
  </si>
  <si>
    <t>ART</t>
  </si>
  <si>
    <t>PLAN VJETOR</t>
  </si>
  <si>
    <t>PL THESARI</t>
  </si>
  <si>
    <t>SHPENZ THESARI</t>
  </si>
  <si>
    <t>DEBIT 466</t>
  </si>
  <si>
    <t>TRANSF 604</t>
  </si>
  <si>
    <t>fatura te vitit 2022 që janë  të paguara ne vitin  2023 me buxhetin e vitit 2022</t>
  </si>
  <si>
    <t>SHPENZ . XHIRIM I BREND.</t>
  </si>
  <si>
    <t>SIGURIME SHOQERORE ,SHENDETESORE,TAP</t>
  </si>
  <si>
    <t>BANKA</t>
  </si>
  <si>
    <t>fatura te pa paguara</t>
  </si>
  <si>
    <t>NR PUNONJ</t>
  </si>
  <si>
    <t>I</t>
  </si>
  <si>
    <t>J</t>
  </si>
  <si>
    <t>K</t>
  </si>
  <si>
    <t>L</t>
  </si>
  <si>
    <t>N</t>
  </si>
  <si>
    <t>O=I+J-K-L-M-N</t>
  </si>
  <si>
    <t>P=I-O</t>
  </si>
  <si>
    <t>PLAN</t>
  </si>
  <si>
    <t>FAKT</t>
  </si>
  <si>
    <t>08480</t>
  </si>
  <si>
    <t>98709AA</t>
  </si>
  <si>
    <t>98709AD</t>
  </si>
  <si>
    <t>M870036</t>
  </si>
  <si>
    <t>M870124</t>
  </si>
  <si>
    <t>M870150</t>
  </si>
  <si>
    <t>M870326</t>
  </si>
  <si>
    <t xml:space="preserve"> </t>
  </si>
  <si>
    <t>Etj.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</si>
</sst>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164" fontId="1" fillId="2" borderId="0" xfId="1" applyNumberFormat="1" applyFont="1" applyFill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/>
    <xf numFmtId="164" fontId="4" fillId="2" borderId="1" xfId="1" applyNumberFormat="1" applyFont="1" applyFill="1" applyBorder="1" applyAlignment="1">
      <alignment wrapText="1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164" fontId="4" fillId="2" borderId="8" xfId="1" applyNumberFormat="1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0" fontId="0" fillId="2" borderId="16" xfId="0" applyFill="1" applyBorder="1"/>
    <xf numFmtId="0" fontId="0" fillId="2" borderId="17" xfId="0" applyFill="1" applyBorder="1"/>
    <xf numFmtId="164" fontId="1" fillId="2" borderId="18" xfId="1" applyNumberFormat="1" applyFont="1" applyFill="1" applyBorder="1"/>
    <xf numFmtId="164" fontId="5" fillId="2" borderId="14" xfId="1" applyNumberFormat="1" applyFont="1" applyFill="1" applyBorder="1" applyAlignment="1"/>
    <xf numFmtId="165" fontId="1" fillId="2" borderId="15" xfId="1" applyNumberFormat="1" applyFont="1" applyFill="1" applyBorder="1"/>
    <xf numFmtId="0" fontId="0" fillId="0" borderId="19" xfId="0" applyBorder="1"/>
    <xf numFmtId="166" fontId="0" fillId="0" borderId="20" xfId="0" applyNumberFormat="1" applyBorder="1"/>
    <xf numFmtId="164" fontId="1" fillId="2" borderId="19" xfId="1" applyNumberFormat="1" applyFont="1" applyFill="1" applyBorder="1"/>
    <xf numFmtId="164" fontId="1" fillId="2" borderId="21" xfId="1" applyNumberFormat="1" applyFont="1" applyFill="1" applyBorder="1"/>
    <xf numFmtId="0" fontId="0" fillId="2" borderId="18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164" fontId="1" fillId="2" borderId="25" xfId="1" applyNumberFormat="1" applyFont="1" applyFill="1" applyBorder="1"/>
    <xf numFmtId="164" fontId="5" fillId="2" borderId="22" xfId="1" applyNumberFormat="1" applyFont="1" applyFill="1" applyBorder="1" applyAlignment="1"/>
    <xf numFmtId="165" fontId="1" fillId="2" borderId="21" xfId="1" applyNumberFormat="1" applyFont="1" applyFill="1" applyBorder="1"/>
    <xf numFmtId="0" fontId="0" fillId="0" borderId="26" xfId="0" applyBorder="1"/>
    <xf numFmtId="167" fontId="6" fillId="2" borderId="20" xfId="0" applyNumberFormat="1" applyFont="1" applyFill="1" applyBorder="1"/>
    <xf numFmtId="0" fontId="0" fillId="2" borderId="25" xfId="0" applyFill="1" applyBorder="1"/>
    <xf numFmtId="164" fontId="1" fillId="2" borderId="22" xfId="1" applyNumberFormat="1" applyFont="1" applyFill="1" applyBorder="1"/>
    <xf numFmtId="0" fontId="0" fillId="0" borderId="16" xfId="0" applyBorder="1"/>
    <xf numFmtId="0" fontId="7" fillId="2" borderId="23" xfId="0" applyFont="1" applyFill="1" applyBorder="1"/>
    <xf numFmtId="0" fontId="0" fillId="0" borderId="23" xfId="0" applyBorder="1"/>
    <xf numFmtId="164" fontId="1" fillId="2" borderId="14" xfId="1" applyNumberFormat="1" applyFont="1" applyFill="1" applyBorder="1"/>
    <xf numFmtId="0" fontId="0" fillId="2" borderId="21" xfId="0" applyFill="1" applyBorder="1"/>
    <xf numFmtId="0" fontId="8" fillId="2" borderId="27" xfId="0" applyFont="1" applyFill="1" applyBorder="1" applyAlignment="1">
      <alignment horizontal="center"/>
    </xf>
    <xf numFmtId="164" fontId="5" fillId="2" borderId="20" xfId="1" applyNumberFormat="1" applyFont="1" applyFill="1" applyBorder="1" applyAlignment="1"/>
    <xf numFmtId="164" fontId="5" fillId="2" borderId="28" xfId="1" applyNumberFormat="1" applyFont="1" applyFill="1" applyBorder="1" applyAlignment="1"/>
    <xf numFmtId="164" fontId="1" fillId="2" borderId="25" xfId="1" applyNumberFormat="1" applyFont="1" applyFill="1" applyBorder="1" applyAlignment="1"/>
    <xf numFmtId="165" fontId="1" fillId="2" borderId="29" xfId="1" applyNumberFormat="1" applyFont="1" applyFill="1" applyBorder="1" applyAlignment="1"/>
    <xf numFmtId="164" fontId="0" fillId="2" borderId="21" xfId="0" applyNumberFormat="1" applyFill="1" applyBorder="1"/>
    <xf numFmtId="164" fontId="5" fillId="2" borderId="21" xfId="1" applyNumberFormat="1" applyFont="1" applyFill="1" applyBorder="1" applyAlignment="1"/>
    <xf numFmtId="165" fontId="1" fillId="2" borderId="21" xfId="1" applyNumberFormat="1" applyFont="1" applyFill="1" applyBorder="1" applyAlignment="1"/>
    <xf numFmtId="165" fontId="0" fillId="2" borderId="21" xfId="0" applyNumberFormat="1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64" fontId="1" fillId="0" borderId="30" xfId="1" applyNumberFormat="1" applyFont="1" applyBorder="1"/>
    <xf numFmtId="164" fontId="1" fillId="0" borderId="0" xfId="1" applyNumberFormat="1" applyFont="1"/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S29"/>
  <sheetViews>
    <sheetView tabSelected="1" workbookViewId="0">
      <selection activeCell="G32" sqref="G32"/>
    </sheetView>
  </sheetViews>
  <sheetFormatPr defaultRowHeight="15" x14ac:dyDescent="0.25"/>
  <cols>
    <col min="1" max="1" width="9.5703125" customWidth="1"/>
    <col min="3" max="3" width="11.42578125" customWidth="1"/>
    <col min="4" max="5" width="12" customWidth="1"/>
    <col min="6" max="6" width="16.7109375" customWidth="1"/>
    <col min="7" max="7" width="17.140625" customWidth="1"/>
    <col min="8" max="8" width="14.85546875" customWidth="1"/>
    <col min="9" max="9" width="17.28515625" customWidth="1"/>
    <col min="10" max="10" width="14.7109375" customWidth="1"/>
    <col min="11" max="11" width="14" customWidth="1"/>
    <col min="13" max="13" width="13" customWidth="1"/>
    <col min="14" max="14" width="16.28515625" customWidth="1"/>
    <col min="15" max="15" width="16.140625" customWidth="1"/>
    <col min="16" max="16" width="18" customWidth="1"/>
  </cols>
  <sheetData>
    <row r="3" spans="1:1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2"/>
    </row>
    <row r="5" spans="1:19" ht="73.5" thickBot="1" x14ac:dyDescent="0.3">
      <c r="A5" s="4" t="s">
        <v>1</v>
      </c>
      <c r="B5" s="5" t="s">
        <v>2</v>
      </c>
      <c r="C5" s="5" t="s">
        <v>3</v>
      </c>
      <c r="D5" s="4" t="s">
        <v>4</v>
      </c>
      <c r="E5" s="6" t="s">
        <v>5</v>
      </c>
      <c r="F5" s="7" t="s">
        <v>6</v>
      </c>
      <c r="G5" s="8" t="s">
        <v>7</v>
      </c>
      <c r="H5" s="4" t="s">
        <v>8</v>
      </c>
      <c r="I5" s="5" t="s">
        <v>9</v>
      </c>
      <c r="J5" s="4" t="s">
        <v>10</v>
      </c>
      <c r="K5" s="6">
        <v>4662104</v>
      </c>
      <c r="L5" s="9" t="s">
        <v>11</v>
      </c>
      <c r="M5" s="4" t="s">
        <v>12</v>
      </c>
      <c r="N5" s="10" t="s">
        <v>13</v>
      </c>
      <c r="O5" s="11" t="s">
        <v>14</v>
      </c>
      <c r="P5" s="12" t="s">
        <v>15</v>
      </c>
      <c r="Q5" s="13" t="s">
        <v>16</v>
      </c>
      <c r="R5" s="14" t="s">
        <v>17</v>
      </c>
      <c r="S5" s="15"/>
    </row>
    <row r="6" spans="1:19" ht="15.75" thickBot="1" x14ac:dyDescent="0.3">
      <c r="A6" s="16"/>
      <c r="B6" s="17"/>
      <c r="C6" s="17"/>
      <c r="D6" s="16"/>
      <c r="E6" s="18"/>
      <c r="F6" s="19"/>
      <c r="G6" s="20"/>
      <c r="H6" s="16"/>
      <c r="I6" s="17" t="s">
        <v>18</v>
      </c>
      <c r="J6" s="16" t="s">
        <v>19</v>
      </c>
      <c r="K6" s="18" t="s">
        <v>20</v>
      </c>
      <c r="L6" s="18" t="s">
        <v>21</v>
      </c>
      <c r="M6" s="18"/>
      <c r="N6" s="18"/>
      <c r="O6" s="21" t="s">
        <v>22</v>
      </c>
      <c r="P6" s="18" t="s">
        <v>23</v>
      </c>
      <c r="Q6" s="22" t="s">
        <v>24</v>
      </c>
      <c r="R6" s="23" t="s">
        <v>25</v>
      </c>
      <c r="S6" s="24" t="s">
        <v>26</v>
      </c>
    </row>
    <row r="7" spans="1:19" ht="33.75" customHeight="1" x14ac:dyDescent="0.25">
      <c r="A7" s="25">
        <v>1087029</v>
      </c>
      <c r="B7" s="26">
        <v>87</v>
      </c>
      <c r="C7" s="27" t="s">
        <v>27</v>
      </c>
      <c r="D7" s="25">
        <v>1</v>
      </c>
      <c r="E7" s="28" t="s">
        <v>28</v>
      </c>
      <c r="F7" s="29">
        <v>600</v>
      </c>
      <c r="G7" s="30">
        <v>14772000</v>
      </c>
      <c r="H7" s="31"/>
      <c r="I7" s="32">
        <v>9136569</v>
      </c>
      <c r="J7" s="25"/>
      <c r="K7" s="28"/>
      <c r="L7" s="28"/>
      <c r="M7" s="33"/>
      <c r="N7" s="33"/>
      <c r="O7" s="34">
        <f>I7-P7</f>
        <v>2042292</v>
      </c>
      <c r="P7" s="35">
        <v>7094277</v>
      </c>
      <c r="Q7" s="36"/>
      <c r="R7" s="29">
        <v>10</v>
      </c>
      <c r="S7" s="37">
        <v>10</v>
      </c>
    </row>
    <row r="8" spans="1:19" x14ac:dyDescent="0.25">
      <c r="A8" s="25">
        <v>1087029</v>
      </c>
      <c r="B8" s="26">
        <v>87</v>
      </c>
      <c r="C8" s="27" t="s">
        <v>27</v>
      </c>
      <c r="D8" s="38">
        <v>1</v>
      </c>
      <c r="E8" s="39" t="s">
        <v>28</v>
      </c>
      <c r="F8" s="40">
        <v>601</v>
      </c>
      <c r="G8" s="41">
        <v>2453000</v>
      </c>
      <c r="H8" s="42"/>
      <c r="I8" s="43">
        <v>1501959</v>
      </c>
      <c r="J8" s="38"/>
      <c r="K8" s="39"/>
      <c r="L8" s="39"/>
      <c r="M8" s="44"/>
      <c r="N8" s="44"/>
      <c r="O8" s="45">
        <f>I8</f>
        <v>1501959</v>
      </c>
      <c r="P8" s="35">
        <f>I8-O8</f>
        <v>0</v>
      </c>
      <c r="Q8" s="36"/>
      <c r="R8" s="40"/>
      <c r="S8" s="46"/>
    </row>
    <row r="9" spans="1:19" x14ac:dyDescent="0.25">
      <c r="A9" s="25">
        <v>1087029</v>
      </c>
      <c r="B9" s="26">
        <v>87</v>
      </c>
      <c r="C9" s="27" t="s">
        <v>27</v>
      </c>
      <c r="D9" s="38">
        <v>1</v>
      </c>
      <c r="E9" s="39"/>
      <c r="F9" s="40">
        <v>6009999</v>
      </c>
      <c r="G9" s="41"/>
      <c r="H9" s="47">
        <v>10788664</v>
      </c>
      <c r="I9" s="43"/>
      <c r="J9" s="38"/>
      <c r="K9" s="39"/>
      <c r="L9" s="39"/>
      <c r="M9" s="48"/>
      <c r="N9" s="48"/>
      <c r="O9" s="25"/>
      <c r="P9" s="36"/>
      <c r="Q9" s="36"/>
      <c r="R9" s="40"/>
      <c r="S9" s="46"/>
    </row>
    <row r="10" spans="1:19" x14ac:dyDescent="0.25">
      <c r="A10" s="25">
        <v>1087029</v>
      </c>
      <c r="B10" s="26">
        <v>87</v>
      </c>
      <c r="C10" s="27" t="s">
        <v>27</v>
      </c>
      <c r="D10" s="38">
        <v>1</v>
      </c>
      <c r="E10" s="49" t="s">
        <v>29</v>
      </c>
      <c r="F10" s="40">
        <v>602</v>
      </c>
      <c r="G10" s="41">
        <v>9245000</v>
      </c>
      <c r="H10" s="47">
        <v>6163337</v>
      </c>
      <c r="I10" s="43">
        <v>2898272.8</v>
      </c>
      <c r="J10" s="38"/>
      <c r="K10" s="39"/>
      <c r="L10" s="39"/>
      <c r="M10" s="50">
        <v>49882</v>
      </c>
      <c r="N10" s="50">
        <v>147000</v>
      </c>
      <c r="O10" s="38"/>
      <c r="P10" s="43">
        <f>I10-N10-Q10</f>
        <v>2751272.8</v>
      </c>
      <c r="Q10" s="51">
        <v>0</v>
      </c>
      <c r="R10" s="40"/>
      <c r="S10" s="46"/>
    </row>
    <row r="11" spans="1:19" x14ac:dyDescent="0.25">
      <c r="A11" s="25">
        <v>1087029</v>
      </c>
      <c r="B11" s="26">
        <v>87</v>
      </c>
      <c r="C11" s="27" t="s">
        <v>27</v>
      </c>
      <c r="D11" s="38">
        <v>1</v>
      </c>
      <c r="E11" s="39" t="s">
        <v>28</v>
      </c>
      <c r="F11" s="40">
        <v>604</v>
      </c>
      <c r="G11" s="41">
        <v>113000000</v>
      </c>
      <c r="H11" s="47">
        <v>113000000</v>
      </c>
      <c r="I11" s="36">
        <v>113000000</v>
      </c>
      <c r="J11" s="38"/>
      <c r="K11" s="39"/>
      <c r="L11" s="39"/>
      <c r="M11" s="50"/>
      <c r="N11" s="50"/>
      <c r="O11" s="38"/>
      <c r="P11" s="36">
        <v>113000000</v>
      </c>
      <c r="Q11" s="51"/>
      <c r="R11" s="40"/>
      <c r="S11" s="46"/>
    </row>
    <row r="12" spans="1:19" x14ac:dyDescent="0.25">
      <c r="A12" s="25">
        <v>1087029</v>
      </c>
      <c r="B12" s="26">
        <v>87</v>
      </c>
      <c r="C12" s="27" t="s">
        <v>27</v>
      </c>
      <c r="D12" s="38">
        <v>1</v>
      </c>
      <c r="E12" s="39"/>
      <c r="F12" s="40">
        <v>606</v>
      </c>
      <c r="G12" s="41">
        <v>200000</v>
      </c>
      <c r="H12" s="47">
        <v>200000</v>
      </c>
      <c r="I12" s="36"/>
      <c r="J12" s="38"/>
      <c r="K12" s="39"/>
      <c r="L12" s="39"/>
      <c r="M12" s="50">
        <v>120000</v>
      </c>
      <c r="N12" s="50"/>
      <c r="O12" s="38"/>
      <c r="P12" s="36"/>
      <c r="Q12" s="51"/>
      <c r="R12" s="40"/>
      <c r="S12" s="46"/>
    </row>
    <row r="13" spans="1:19" x14ac:dyDescent="0.25">
      <c r="A13" s="25">
        <v>1087029</v>
      </c>
      <c r="B13" s="26">
        <v>87</v>
      </c>
      <c r="C13" s="27" t="s">
        <v>27</v>
      </c>
      <c r="D13" s="38">
        <v>1</v>
      </c>
      <c r="E13" s="39"/>
      <c r="F13" s="40">
        <v>6029999</v>
      </c>
      <c r="G13" s="41"/>
      <c r="H13" s="47">
        <f>H10+H11+H12</f>
        <v>119363337</v>
      </c>
      <c r="I13" s="36"/>
      <c r="J13" s="38"/>
      <c r="K13" s="39"/>
      <c r="L13" s="39"/>
      <c r="M13" s="39"/>
      <c r="N13" s="39"/>
      <c r="O13" s="38"/>
      <c r="P13" s="36"/>
      <c r="Q13" s="51"/>
      <c r="R13" s="40"/>
      <c r="S13" s="46"/>
    </row>
    <row r="14" spans="1:19" x14ac:dyDescent="0.25">
      <c r="A14" s="38"/>
      <c r="B14" s="52"/>
      <c r="C14" s="52"/>
      <c r="D14" s="38">
        <v>1</v>
      </c>
      <c r="E14" s="53" t="s">
        <v>30</v>
      </c>
      <c r="F14" s="40">
        <v>231</v>
      </c>
      <c r="G14" s="54">
        <v>3820000</v>
      </c>
      <c r="H14" s="54">
        <v>3820000</v>
      </c>
      <c r="I14" s="36"/>
      <c r="J14" s="38"/>
      <c r="K14" s="39"/>
      <c r="L14" s="39"/>
      <c r="M14" s="39"/>
      <c r="N14" s="39"/>
      <c r="O14" s="38"/>
      <c r="P14" s="36"/>
      <c r="Q14" s="51"/>
      <c r="R14" s="40"/>
      <c r="S14" s="46"/>
    </row>
    <row r="15" spans="1:19" x14ac:dyDescent="0.25">
      <c r="A15" s="38"/>
      <c r="B15" s="52"/>
      <c r="C15" s="52"/>
      <c r="D15" s="38"/>
      <c r="E15" s="53" t="s">
        <v>31</v>
      </c>
      <c r="F15" s="40">
        <v>230</v>
      </c>
      <c r="G15" s="54">
        <v>120000</v>
      </c>
      <c r="H15" s="54">
        <v>120000</v>
      </c>
      <c r="I15" s="36">
        <v>119980</v>
      </c>
      <c r="J15" s="38"/>
      <c r="K15" s="39"/>
      <c r="L15" s="39"/>
      <c r="M15" s="39"/>
      <c r="N15" s="39"/>
      <c r="O15" s="38"/>
      <c r="P15" s="36">
        <v>119980</v>
      </c>
      <c r="Q15" s="51"/>
      <c r="R15" s="40"/>
      <c r="S15" s="46"/>
    </row>
    <row r="16" spans="1:19" x14ac:dyDescent="0.25">
      <c r="A16" s="38"/>
      <c r="B16" s="52"/>
      <c r="C16" s="52"/>
      <c r="D16" s="38"/>
      <c r="E16" s="53" t="s">
        <v>32</v>
      </c>
      <c r="F16" s="40">
        <v>231</v>
      </c>
      <c r="G16" s="55">
        <v>50000</v>
      </c>
      <c r="H16" s="55">
        <v>30000</v>
      </c>
      <c r="I16" s="36"/>
      <c r="J16" s="38"/>
      <c r="K16" s="39"/>
      <c r="L16" s="39"/>
      <c r="M16" s="39"/>
      <c r="N16" s="39"/>
      <c r="O16" s="38"/>
      <c r="P16" s="36"/>
      <c r="Q16" s="51"/>
      <c r="R16" s="40"/>
      <c r="S16" s="46"/>
    </row>
    <row r="17" spans="1:19" x14ac:dyDescent="0.25">
      <c r="A17" s="38"/>
      <c r="B17" s="52"/>
      <c r="C17" s="52"/>
      <c r="D17" s="38"/>
      <c r="E17" s="53" t="s">
        <v>33</v>
      </c>
      <c r="F17" s="40">
        <v>231</v>
      </c>
      <c r="G17" s="55">
        <v>10000</v>
      </c>
      <c r="H17" s="55">
        <v>30000</v>
      </c>
      <c r="I17" s="36"/>
      <c r="J17" s="38"/>
      <c r="K17" s="39"/>
      <c r="L17" s="39"/>
      <c r="M17" s="39"/>
      <c r="N17" s="39"/>
      <c r="O17" s="38"/>
      <c r="P17" s="36"/>
      <c r="Q17" s="51"/>
      <c r="R17" s="40"/>
      <c r="S17" s="46"/>
    </row>
    <row r="18" spans="1:19" x14ac:dyDescent="0.25">
      <c r="A18" s="38"/>
      <c r="B18" s="52"/>
      <c r="C18" s="52"/>
      <c r="D18" s="38"/>
      <c r="E18" s="39"/>
      <c r="F18" s="40">
        <v>2319999</v>
      </c>
      <c r="G18" s="56"/>
      <c r="H18" s="47">
        <f>SUM(H14:H17)</f>
        <v>4000000</v>
      </c>
      <c r="I18" s="36"/>
      <c r="J18" s="38"/>
      <c r="K18" s="39"/>
      <c r="L18" s="39"/>
      <c r="M18" s="39"/>
      <c r="N18" s="39"/>
      <c r="O18" s="38"/>
      <c r="P18" s="36"/>
      <c r="Q18" s="51"/>
      <c r="R18" s="40"/>
      <c r="S18" s="46"/>
    </row>
    <row r="19" spans="1:19" x14ac:dyDescent="0.25">
      <c r="A19" s="38"/>
      <c r="B19" s="52"/>
      <c r="C19" s="52"/>
      <c r="D19" s="38">
        <v>5</v>
      </c>
      <c r="E19" s="39"/>
      <c r="F19" s="40">
        <v>600</v>
      </c>
      <c r="G19" s="46"/>
      <c r="H19" s="42"/>
      <c r="I19" s="52"/>
      <c r="J19" s="38"/>
      <c r="K19" s="39"/>
      <c r="L19" s="39"/>
      <c r="M19" s="39"/>
      <c r="N19" s="39"/>
      <c r="O19" s="38"/>
      <c r="P19" s="52"/>
      <c r="Q19" s="51"/>
      <c r="R19" s="40"/>
      <c r="S19" s="46"/>
    </row>
    <row r="20" spans="1:19" x14ac:dyDescent="0.25">
      <c r="A20" s="38"/>
      <c r="B20" s="52"/>
      <c r="C20" s="52"/>
      <c r="D20" s="38"/>
      <c r="E20" s="39"/>
      <c r="F20" s="40">
        <v>601</v>
      </c>
      <c r="G20" s="46"/>
      <c r="H20" s="42"/>
      <c r="I20" s="52"/>
      <c r="J20" s="38"/>
      <c r="K20" s="39"/>
      <c r="L20" s="39"/>
      <c r="M20" s="39"/>
      <c r="N20" s="39"/>
      <c r="O20" s="38"/>
      <c r="P20" s="52"/>
      <c r="Q20" s="51"/>
      <c r="R20" s="40"/>
      <c r="S20" s="46"/>
    </row>
    <row r="21" spans="1:19" x14ac:dyDescent="0.25">
      <c r="A21" s="38"/>
      <c r="B21" s="52"/>
      <c r="C21" s="52"/>
      <c r="D21" s="38"/>
      <c r="E21" s="39"/>
      <c r="F21" s="40">
        <v>6009999</v>
      </c>
      <c r="G21" s="46"/>
      <c r="H21" s="42"/>
      <c r="I21" s="52"/>
      <c r="J21" s="38"/>
      <c r="K21" s="39" t="s">
        <v>34</v>
      </c>
      <c r="L21" s="39"/>
      <c r="M21" s="39"/>
      <c r="N21" s="39"/>
      <c r="O21" s="38"/>
      <c r="P21" s="52"/>
      <c r="Q21" s="51"/>
      <c r="R21" s="40"/>
      <c r="S21" s="46"/>
    </row>
    <row r="22" spans="1:19" x14ac:dyDescent="0.25">
      <c r="A22" s="38"/>
      <c r="B22" s="52"/>
      <c r="C22" s="52"/>
      <c r="D22" s="38" t="s">
        <v>35</v>
      </c>
      <c r="E22" s="39"/>
      <c r="F22" s="40"/>
      <c r="G22" s="46"/>
      <c r="H22" s="42"/>
      <c r="I22" s="52"/>
      <c r="J22" s="38"/>
      <c r="K22" s="39"/>
      <c r="L22" s="39"/>
      <c r="M22" s="39"/>
      <c r="N22" s="39"/>
      <c r="O22" s="38"/>
      <c r="P22" s="57"/>
      <c r="Q22" s="51"/>
      <c r="R22" s="40"/>
      <c r="S22" s="46"/>
    </row>
    <row r="23" spans="1:19" x14ac:dyDescent="0.25">
      <c r="A23" s="38"/>
      <c r="B23" s="52"/>
      <c r="C23" s="52"/>
      <c r="D23" s="38"/>
      <c r="E23" s="39"/>
      <c r="F23" s="40"/>
      <c r="G23" s="58">
        <f>SUM(G7:G22)</f>
        <v>143670000</v>
      </c>
      <c r="H23" s="59">
        <f>H9+H13+H18</f>
        <v>134152001</v>
      </c>
      <c r="I23" s="60">
        <f>SUM(I7:I22)</f>
        <v>126656780.8</v>
      </c>
      <c r="J23" s="58"/>
      <c r="K23" s="58">
        <f>SUM(K7:K22)</f>
        <v>0</v>
      </c>
      <c r="L23" s="58"/>
      <c r="M23" s="61">
        <f>SUM(M7:M22)</f>
        <v>169882</v>
      </c>
      <c r="N23" s="58">
        <f>SUM(N7:N22)</f>
        <v>147000</v>
      </c>
      <c r="O23" s="61">
        <f>SUM(O7:O22)</f>
        <v>3544251</v>
      </c>
      <c r="P23" s="60">
        <f>SUM(P7:P22)</f>
        <v>122965529.8</v>
      </c>
      <c r="Q23" s="51">
        <f>SUM(Q7:Q22)</f>
        <v>0</v>
      </c>
      <c r="R23" s="40"/>
      <c r="S23" s="46"/>
    </row>
    <row r="24" spans="1:19" ht="15.75" thickBot="1" x14ac:dyDescent="0.3">
      <c r="A24" s="62"/>
      <c r="B24" s="63"/>
      <c r="C24" s="63"/>
      <c r="D24" s="62"/>
      <c r="E24" s="64"/>
      <c r="F24" s="65"/>
      <c r="G24" s="66"/>
      <c r="H24" s="62"/>
      <c r="I24" s="63"/>
      <c r="J24" s="62"/>
      <c r="K24" s="64"/>
      <c r="L24" s="64"/>
      <c r="M24" s="64"/>
      <c r="N24" s="64"/>
      <c r="O24" s="62"/>
      <c r="P24" s="64"/>
      <c r="Q24" s="67"/>
      <c r="R24" s="65"/>
      <c r="S24" s="66"/>
    </row>
    <row r="25" spans="1:19" x14ac:dyDescent="0.25">
      <c r="R25" s="68"/>
    </row>
    <row r="26" spans="1:19" x14ac:dyDescent="0.25">
      <c r="R26" s="68"/>
    </row>
    <row r="27" spans="1:19" x14ac:dyDescent="0.25">
      <c r="C27" s="69"/>
      <c r="D27" s="69"/>
      <c r="E27" s="69"/>
      <c r="F27" s="69"/>
      <c r="I27" s="70"/>
      <c r="J27" s="70"/>
      <c r="P27" s="71"/>
      <c r="Q27" s="71"/>
      <c r="R27" s="68"/>
    </row>
    <row r="28" spans="1:19" x14ac:dyDescent="0.25">
      <c r="C28" s="72"/>
      <c r="D28" s="72"/>
      <c r="I28" s="72"/>
      <c r="J28" s="68"/>
      <c r="P28" s="72"/>
      <c r="R28" s="68"/>
    </row>
    <row r="29" spans="1:19" x14ac:dyDescent="0.25">
      <c r="C29" s="73"/>
      <c r="D29" s="73"/>
      <c r="E29" s="73"/>
      <c r="F29" s="73"/>
      <c r="I29" s="70"/>
      <c r="J29" s="70"/>
      <c r="P29" s="74"/>
      <c r="Q29" s="71"/>
      <c r="R29" s="68"/>
    </row>
  </sheetData>
  <mergeCells count="4">
    <mergeCell ref="A3:S3"/>
    <mergeCell ref="R5:S5"/>
    <mergeCell ref="C27:F27"/>
    <mergeCell ref="C29:F2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2023-10-18T08:59:12Z</dcterms:modified>
</cp:coreProperties>
</file>