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codeName="ThisWorkbook" defaultThemeVersion="124226"/>
  <xr:revisionPtr revIDLastSave="0" documentId="13_ncr:1_{E1525956-B94E-41FA-A4A2-3C1F870BD0CB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Aneksi nr.1" sheetId="1" r:id="rId1"/>
    <sheet name="Aneksi nr.1.1" sheetId="2" r:id="rId2"/>
    <sheet name="Aneksi nr.1.2" sheetId="3" r:id="rId3"/>
    <sheet name="Aneksi nr.2" sheetId="4" r:id="rId4"/>
    <sheet name="Aneksi nr.2.1" sheetId="6" r:id="rId5"/>
    <sheet name="Aneksi nr.3" sheetId="5" r:id="rId6"/>
    <sheet name="Aneksi nr.3.1" sheetId="7" r:id="rId7"/>
    <sheet name="Aneksi nr. 3.2 " sheetId="10" r:id="rId8"/>
    <sheet name="Aneksi nr.4" sheetId="9" r:id="rId9"/>
  </sheets>
  <definedNames>
    <definedName name="JR_PAGE_ANCHOR_0_1" localSheetId="1">'Aneksi nr.1.1'!$A$1</definedName>
    <definedName name="JR_PAGE_ANCHOR_0_1" localSheetId="2">'Aneksi nr.1.2'!$A$1</definedName>
    <definedName name="JR_PAGE_ANCHOR_0_1" localSheetId="3">'Aneksi nr.2'!$A$1</definedName>
    <definedName name="JR_PAGE_ANCHOR_0_1" localSheetId="4">'Aneksi nr.2.1'!$A$2</definedName>
    <definedName name="JR_PAGE_ANCHOR_0_1" localSheetId="5">'Aneksi nr.3'!$A$2</definedName>
    <definedName name="JR_PAGE_ANCHOR_0_1" localSheetId="6">'Aneksi nr.3.1'!$A$2</definedName>
    <definedName name="JR_PAGE_ANCHOR_0_1" localSheetId="8">'Aneksi nr.4'!$A$2</definedName>
    <definedName name="JR_PAGE_ANCHOR_0_1">'Aneksi nr.1'!$A$2</definedName>
    <definedName name="_xlnm.Print_Area" localSheetId="3">'Aneksi nr.2'!$B$2:$O$63</definedName>
  </definedNames>
  <calcPr calcId="191029"/>
</workbook>
</file>

<file path=xl/calcChain.xml><?xml version="1.0" encoding="utf-8"?>
<calcChain xmlns="http://schemas.openxmlformats.org/spreadsheetml/2006/main">
  <c r="N38" i="4" l="1"/>
  <c r="J18" i="9"/>
  <c r="K22" i="7"/>
  <c r="K13" i="7"/>
  <c r="K10" i="7"/>
  <c r="N20" i="7"/>
  <c r="N21" i="7"/>
  <c r="M21" i="7"/>
  <c r="M20" i="7"/>
  <c r="O22" i="5"/>
  <c r="M22" i="5"/>
  <c r="P14" i="5"/>
  <c r="S22" i="6"/>
  <c r="M57" i="4"/>
  <c r="K40" i="4"/>
  <c r="K38" i="4"/>
  <c r="J15" i="4"/>
  <c r="J20" i="1" l="1"/>
  <c r="J19" i="1"/>
  <c r="N13" i="1"/>
  <c r="K13" i="1"/>
  <c r="L58" i="10" l="1"/>
  <c r="L54" i="10"/>
  <c r="Q14" i="5" l="1"/>
  <c r="I22" i="5"/>
  <c r="J16" i="5"/>
  <c r="S25" i="6"/>
  <c r="G39" i="4"/>
  <c r="F30" i="4"/>
  <c r="M46" i="4"/>
  <c r="S14" i="5" l="1"/>
  <c r="R14" i="5"/>
  <c r="K14" i="10"/>
  <c r="J14" i="10"/>
  <c r="J6" i="10"/>
  <c r="U22" i="7"/>
  <c r="T22" i="7"/>
  <c r="R22" i="7"/>
  <c r="S22" i="7"/>
  <c r="Q22" i="7"/>
  <c r="N22" i="7"/>
  <c r="O22" i="7"/>
  <c r="P22" i="7"/>
  <c r="L22" i="7"/>
  <c r="M22" i="7"/>
  <c r="U21" i="7"/>
  <c r="T21" i="7"/>
  <c r="S21" i="7"/>
  <c r="P21" i="7"/>
  <c r="K11" i="7"/>
  <c r="K20" i="7" s="1"/>
  <c r="O21" i="7"/>
  <c r="L21" i="7"/>
  <c r="U20" i="7"/>
  <c r="T20" i="7"/>
  <c r="R20" i="7"/>
  <c r="S20" i="7"/>
  <c r="Q20" i="7"/>
  <c r="P20" i="7"/>
  <c r="O20" i="7"/>
  <c r="L20" i="7"/>
  <c r="K18" i="7"/>
  <c r="K17" i="7"/>
  <c r="K15" i="7"/>
  <c r="K14" i="7"/>
  <c r="K12" i="7" l="1"/>
  <c r="K9" i="7"/>
  <c r="K8" i="7"/>
  <c r="L22" i="5"/>
  <c r="M16" i="5"/>
  <c r="M15" i="5"/>
  <c r="J15" i="5"/>
  <c r="K21" i="7" l="1"/>
  <c r="F22" i="5"/>
  <c r="G21" i="5"/>
  <c r="G20" i="5"/>
  <c r="G19" i="5"/>
  <c r="G18" i="5"/>
  <c r="G14" i="5"/>
  <c r="G12" i="5"/>
  <c r="G22" i="5" s="1"/>
  <c r="T21" i="6"/>
  <c r="T20" i="6"/>
  <c r="T8" i="6"/>
  <c r="M15" i="4"/>
  <c r="H48" i="4"/>
  <c r="H40" i="4"/>
  <c r="H39" i="4"/>
  <c r="H38" i="4"/>
  <c r="H25" i="4"/>
  <c r="H29" i="4" s="1"/>
  <c r="H22" i="4"/>
  <c r="H36" i="4" l="1"/>
  <c r="H57" i="4" s="1"/>
  <c r="I38" i="4" s="1"/>
  <c r="H30" i="4"/>
  <c r="H33" i="4" s="1"/>
  <c r="I39" i="4" s="1"/>
  <c r="F40" i="4"/>
  <c r="F38" i="4"/>
  <c r="D43" i="4"/>
  <c r="D39" i="4"/>
  <c r="D38" i="4"/>
  <c r="D36" i="4" s="1"/>
  <c r="D25" i="4"/>
  <c r="D29" i="4" s="1"/>
  <c r="D30" i="4" s="1"/>
  <c r="D33" i="4" s="1"/>
  <c r="D22" i="4"/>
  <c r="I14" i="3"/>
  <c r="R8" i="3"/>
  <c r="I23" i="2"/>
  <c r="I22" i="2"/>
  <c r="I21" i="2"/>
  <c r="Q10" i="2"/>
  <c r="I29" i="1"/>
  <c r="N28" i="1"/>
  <c r="N29" i="1" s="1"/>
  <c r="N25" i="1"/>
  <c r="N21" i="1"/>
  <c r="N20" i="1"/>
  <c r="N19" i="1"/>
  <c r="I33" i="1"/>
  <c r="I26" i="1"/>
  <c r="I14" i="1"/>
  <c r="H33" i="1"/>
  <c r="H19" i="1"/>
  <c r="E29" i="1"/>
  <c r="E33" i="1" s="1"/>
  <c r="E34" i="1" s="1"/>
  <c r="E36" i="1" s="1"/>
  <c r="E26" i="1"/>
  <c r="F14" i="1"/>
  <c r="E14" i="1"/>
  <c r="E16" i="1" s="1"/>
  <c r="J19" i="9"/>
  <c r="R18" i="5"/>
  <c r="P12" i="5"/>
  <c r="M14" i="5"/>
  <c r="Q12" i="5" l="1"/>
  <c r="P22" i="5"/>
  <c r="I34" i="1"/>
  <c r="D48" i="4"/>
  <c r="D57" i="4" s="1"/>
  <c r="D40" i="4"/>
  <c r="R21" i="5"/>
  <c r="R20" i="5"/>
  <c r="R19" i="5"/>
  <c r="L14" i="10"/>
  <c r="J20" i="9"/>
  <c r="M22" i="6"/>
  <c r="N22" i="6"/>
  <c r="O22" i="6"/>
  <c r="P22" i="6"/>
  <c r="Q22" i="6"/>
  <c r="L22" i="6"/>
  <c r="N14" i="1"/>
  <c r="Q25" i="6" l="1"/>
  <c r="Q24" i="6"/>
  <c r="O25" i="6"/>
  <c r="N25" i="6"/>
  <c r="M25" i="6"/>
  <c r="J33" i="1"/>
  <c r="J29" i="1"/>
  <c r="J28" i="1"/>
  <c r="J25" i="1"/>
  <c r="J23" i="1"/>
  <c r="J21" i="1"/>
  <c r="J26" i="1"/>
  <c r="N26" i="1"/>
  <c r="S19" i="5"/>
  <c r="S20" i="5"/>
  <c r="S21" i="5"/>
  <c r="M12" i="5"/>
  <c r="L25" i="5"/>
  <c r="F25" i="5"/>
  <c r="I25" i="5"/>
  <c r="S12" i="5" l="1"/>
  <c r="S18" i="5"/>
  <c r="J14" i="5"/>
  <c r="L25" i="6" l="1"/>
  <c r="Q22" i="5" l="1"/>
  <c r="S22" i="5"/>
  <c r="J12" i="5"/>
  <c r="T22" i="6"/>
  <c r="T10" i="6"/>
  <c r="T9" i="6"/>
  <c r="N19" i="4"/>
  <c r="N21" i="4"/>
  <c r="M47" i="4"/>
  <c r="M16" i="4"/>
  <c r="M17" i="4"/>
  <c r="M18" i="4"/>
  <c r="M19" i="4"/>
  <c r="M20" i="4"/>
  <c r="M21" i="4"/>
  <c r="M24" i="4"/>
  <c r="M26" i="4"/>
  <c r="M27" i="4"/>
  <c r="M28" i="4"/>
  <c r="K39" i="4"/>
  <c r="K36" i="4" s="1"/>
  <c r="K25" i="4"/>
  <c r="K22" i="4"/>
  <c r="J24" i="4"/>
  <c r="J26" i="4"/>
  <c r="J27" i="4"/>
  <c r="J28" i="4"/>
  <c r="J23" i="4"/>
  <c r="J17" i="4"/>
  <c r="J18" i="4"/>
  <c r="J19" i="4"/>
  <c r="J20" i="4"/>
  <c r="J21" i="4"/>
  <c r="J16" i="4"/>
  <c r="F48" i="4"/>
  <c r="F39" i="4"/>
  <c r="F36" i="4" s="1"/>
  <c r="F25" i="4"/>
  <c r="F29" i="4" s="1"/>
  <c r="J29" i="4" s="1"/>
  <c r="F22" i="4"/>
  <c r="T25" i="6" l="1"/>
  <c r="M25" i="4"/>
  <c r="K48" i="4"/>
  <c r="J22" i="5"/>
  <c r="R12" i="5"/>
  <c r="R22" i="5" s="1"/>
  <c r="J25" i="4"/>
  <c r="F57" i="4"/>
  <c r="G38" i="4" s="1"/>
  <c r="F33" i="4"/>
  <c r="M48" i="4"/>
  <c r="K29" i="4"/>
  <c r="J22" i="4"/>
  <c r="M22" i="4"/>
  <c r="M38" i="4"/>
  <c r="K57" i="4"/>
  <c r="M29" i="4" l="1"/>
  <c r="M40" i="4"/>
  <c r="N48" i="4"/>
  <c r="K30" i="4"/>
  <c r="M30" i="4" s="1"/>
  <c r="J30" i="4"/>
  <c r="M36" i="4"/>
  <c r="P16" i="3"/>
  <c r="Q16" i="3"/>
  <c r="N16" i="3"/>
  <c r="O16" i="3"/>
  <c r="M16" i="3"/>
  <c r="L16" i="3"/>
  <c r="I16" i="3"/>
  <c r="J16" i="3"/>
  <c r="K16" i="3"/>
  <c r="H16" i="3"/>
  <c r="Q15" i="3"/>
  <c r="N15" i="3"/>
  <c r="O15" i="3"/>
  <c r="P15" i="3"/>
  <c r="M15" i="3"/>
  <c r="K15" i="3"/>
  <c r="L15" i="3"/>
  <c r="I15" i="3"/>
  <c r="J15" i="3"/>
  <c r="H15" i="3"/>
  <c r="Q14" i="3"/>
  <c r="P14" i="3"/>
  <c r="N14" i="3"/>
  <c r="O14" i="3"/>
  <c r="M14" i="3"/>
  <c r="K14" i="3"/>
  <c r="L14" i="3"/>
  <c r="J14" i="3"/>
  <c r="H14" i="3"/>
  <c r="R15" i="3"/>
  <c r="R9" i="3"/>
  <c r="R10" i="3"/>
  <c r="R13" i="3"/>
  <c r="R7" i="3"/>
  <c r="J23" i="2"/>
  <c r="K23" i="2"/>
  <c r="L23" i="2"/>
  <c r="M23" i="2"/>
  <c r="N23" i="2"/>
  <c r="O23" i="2"/>
  <c r="P23" i="2"/>
  <c r="H23" i="2"/>
  <c r="J22" i="2"/>
  <c r="K22" i="2"/>
  <c r="L22" i="2"/>
  <c r="M22" i="2"/>
  <c r="N22" i="2"/>
  <c r="O22" i="2"/>
  <c r="P22" i="2"/>
  <c r="Q22" i="2"/>
  <c r="H22" i="2"/>
  <c r="J21" i="2"/>
  <c r="K21" i="2"/>
  <c r="L21" i="2"/>
  <c r="M21" i="2"/>
  <c r="N21" i="2"/>
  <c r="O21" i="2"/>
  <c r="P21" i="2"/>
  <c r="H21" i="2"/>
  <c r="Q11" i="2"/>
  <c r="Q23" i="2" s="1"/>
  <c r="Q9" i="2"/>
  <c r="Q21" i="2" s="1"/>
  <c r="L29" i="1"/>
  <c r="L33" i="1" s="1"/>
  <c r="L26" i="1"/>
  <c r="K31" i="1"/>
  <c r="K32" i="1"/>
  <c r="K30" i="1"/>
  <c r="K28" i="1"/>
  <c r="K27" i="1"/>
  <c r="K22" i="1"/>
  <c r="K23" i="1"/>
  <c r="K24" i="1"/>
  <c r="K25" i="1"/>
  <c r="K21" i="1"/>
  <c r="K20" i="1"/>
  <c r="K19" i="1"/>
  <c r="G29" i="1"/>
  <c r="G33" i="1" s="1"/>
  <c r="K33" i="1" s="1"/>
  <c r="G26" i="1"/>
  <c r="G14" i="1"/>
  <c r="H14" i="1"/>
  <c r="J14" i="1"/>
  <c r="L14" i="1"/>
  <c r="L16" i="1" s="1"/>
  <c r="M14" i="1"/>
  <c r="K14" i="1"/>
  <c r="R16" i="3" l="1"/>
  <c r="K33" i="4"/>
  <c r="O33" i="1"/>
  <c r="N33" i="1"/>
  <c r="K29" i="1"/>
  <c r="K26" i="1"/>
  <c r="K34" i="1" s="1"/>
  <c r="G34" i="1"/>
  <c r="J57" i="4"/>
  <c r="L34" i="1"/>
  <c r="N34" i="1" s="1"/>
  <c r="O29" i="1"/>
  <c r="R14" i="3"/>
  <c r="L36" i="1" l="1"/>
  <c r="H25" i="1"/>
  <c r="H23" i="1"/>
  <c r="H29" i="1"/>
  <c r="H28" i="1"/>
  <c r="H21" i="1"/>
  <c r="H20" i="1"/>
  <c r="H26" i="1"/>
</calcChain>
</file>

<file path=xl/sharedStrings.xml><?xml version="1.0" encoding="utf-8"?>
<sst xmlns="http://schemas.openxmlformats.org/spreadsheetml/2006/main" count="1282" uniqueCount="286">
  <si>
    <t>në/lekë</t>
  </si>
  <si>
    <t>Emri i Grupit</t>
  </si>
  <si>
    <t>Kodi i grupit</t>
  </si>
  <si>
    <t>EMËRTIME</t>
  </si>
  <si>
    <t>Periudha raportuese</t>
  </si>
  <si>
    <t>Ndryshimi Vjetor
 (Plan - Fakt)</t>
  </si>
  <si>
    <t xml:space="preserve">% e realizimit </t>
  </si>
  <si>
    <t>Shpenzime 
Faktike</t>
  </si>
  <si>
    <t>Struktura e shpenzimeve               në %</t>
  </si>
  <si>
    <t>Ndryshimi i planit
 vjetor</t>
  </si>
  <si>
    <t>Shpenzime Faktike të Periudhës/Progresive</t>
  </si>
  <si>
    <t>(1)</t>
  </si>
  <si>
    <t>(2)</t>
  </si>
  <si>
    <t>(3)</t>
  </si>
  <si>
    <t>(4)</t>
  </si>
  <si>
    <t>(5)</t>
  </si>
  <si>
    <t>(6)</t>
  </si>
  <si>
    <t>7 (5-3)</t>
  </si>
  <si>
    <t>(8)</t>
  </si>
  <si>
    <t>(9)</t>
  </si>
  <si>
    <t>10 (5-8)</t>
  </si>
  <si>
    <t>11 ( 8/5)</t>
  </si>
  <si>
    <t>Shpenzimet sipas programeve buxhetore</t>
  </si>
  <si>
    <t>Kodi i Programit</t>
  </si>
  <si>
    <t>Emërtimi</t>
  </si>
  <si>
    <t>Planifikimi, Menaxhimi dhe Administrimi</t>
  </si>
  <si>
    <t>Totali i Shpenzimeve buxhetore te Ministrise (Kap 01,02,03,04,05,08,22)</t>
  </si>
  <si>
    <t>Shpenzime nga te Ardhurat Jashte limitit (Kap 06)</t>
  </si>
  <si>
    <t>Totali Shpenzimeve te Ministrisë</t>
  </si>
  <si>
    <t>Shpenzimet sipas klasifikimit ekonomik</t>
  </si>
  <si>
    <t>Artikulli</t>
  </si>
  <si>
    <t>600</t>
  </si>
  <si>
    <t>Paga</t>
  </si>
  <si>
    <t>601</t>
  </si>
  <si>
    <t>Sigurime Shoqërore</t>
  </si>
  <si>
    <t>602</t>
  </si>
  <si>
    <t>Mallra dhe Shërbime të Tjera</t>
  </si>
  <si>
    <t>603</t>
  </si>
  <si>
    <t>Subvencione</t>
  </si>
  <si>
    <t>604</t>
  </si>
  <si>
    <t>Transferta Korente të Brendshme</t>
  </si>
  <si>
    <t>605</t>
  </si>
  <si>
    <t>Transferta Korente të Huaja</t>
  </si>
  <si>
    <t>606</t>
  </si>
  <si>
    <t>Trans per Buxh. Fam. &amp; Individ</t>
  </si>
  <si>
    <t>Nen-Totali Shpenzime Korrente</t>
  </si>
  <si>
    <t>230</t>
  </si>
  <si>
    <t>Kapitale të Patrupëzuara</t>
  </si>
  <si>
    <t>231</t>
  </si>
  <si>
    <t>Kapitale të Trupëzuara</t>
  </si>
  <si>
    <t>Nen-Totali Shpenzime Kapitale me financim te brendshem</t>
  </si>
  <si>
    <t>Nen-Totali Shpenzime Kapitale me financim te huaj</t>
  </si>
  <si>
    <t>Totali Shpenzime Kapitale</t>
  </si>
  <si>
    <t>Totali i Shpenz. Buxhetore te Ministrise/Institucionit Buxhetor</t>
  </si>
  <si>
    <t>Totali (Korrente + Kapitale + Shpenz.nga te ardh.jashte limti</t>
  </si>
  <si>
    <t>Numri i punonjësve</t>
  </si>
  <si>
    <t>Sekretari i Përgjithshëm</t>
  </si>
  <si>
    <t>Emri</t>
  </si>
  <si>
    <t>Firma</t>
  </si>
  <si>
    <t>Data</t>
  </si>
  <si>
    <t>ANEKSI nr.1 " Raporti Përmbledhës i Shpenzimeve të Ministrisë/Institucionit Buxhetor"</t>
  </si>
  <si>
    <t>Drejtuesi i Ekipit Menaxhues të Programit</t>
  </si>
  <si>
    <t>Angazhime</t>
  </si>
  <si>
    <t>Nga të ardhurat jashtë limitit</t>
  </si>
  <si>
    <t>Fakti</t>
  </si>
  <si>
    <t>Realizimi ne %</t>
  </si>
  <si>
    <t>Ndryshimi ne vlere absolute</t>
  </si>
  <si>
    <t>Total</t>
  </si>
  <si>
    <t>Plani i rishikuar</t>
  </si>
  <si>
    <t>Plani fillestar</t>
  </si>
  <si>
    <t>TVSH, Detyrim Doganor</t>
  </si>
  <si>
    <t>Financim i huaj - Grant</t>
  </si>
  <si>
    <t>Nga Buxheti</t>
  </si>
  <si>
    <t>01</t>
  </si>
  <si>
    <t>Transferta për Buxhetet Familiare dhe Individët</t>
  </si>
  <si>
    <t>Transfer.
Korrente të Huaja</t>
  </si>
  <si>
    <t>Të Tjera
Transfer.Korrente Brendshme</t>
  </si>
  <si>
    <t>Subveci-
net</t>
  </si>
  <si>
    <t>Mallra dhe
Shërbime</t>
  </si>
  <si>
    <t>Kontrib.e 
Sigurimeve Shoqërore</t>
  </si>
  <si>
    <t>Pagat</t>
  </si>
  <si>
    <t>Shpenzime
Kapitale të Trupëzuara</t>
  </si>
  <si>
    <t>Shpenzime
Kapitale të Patrupëzuara</t>
  </si>
  <si>
    <t>Periodike /Vjetore</t>
  </si>
  <si>
    <t>Artikujt buxhetore</t>
  </si>
  <si>
    <t>Buxheti</t>
  </si>
  <si>
    <t>Emërtimi i Kapitullit</t>
  </si>
  <si>
    <t>Kodi i Kapitullit</t>
  </si>
  <si>
    <t>Kodi i Ministrisë</t>
  </si>
  <si>
    <t>Numri faktik</t>
  </si>
  <si>
    <t>Numri i punonjesve në Total</t>
  </si>
  <si>
    <t>Shpenzime faktike</t>
  </si>
  <si>
    <t>Te ardhura jashte limiti</t>
  </si>
  <si>
    <t>Art. 606</t>
  </si>
  <si>
    <t>Art. 605</t>
  </si>
  <si>
    <t>Art. 604</t>
  </si>
  <si>
    <t>Art. 603</t>
  </si>
  <si>
    <t>Art. 602</t>
  </si>
  <si>
    <t>Art. 601</t>
  </si>
  <si>
    <t>Art. 600</t>
  </si>
  <si>
    <t>Art. 231</t>
  </si>
  <si>
    <t>Art. 230</t>
  </si>
  <si>
    <t>Tipi i Buxhetit</t>
  </si>
  <si>
    <t>Viti</t>
  </si>
  <si>
    <t>Emërtimi i Programit</t>
  </si>
  <si>
    <t>Kodi i Programi</t>
  </si>
  <si>
    <t>Kodi i Ministris</t>
  </si>
  <si>
    <t>Aneksi 1.2 "Shpenzimet Buxhetore në Total Programi dhe Total Ministrie/Institucioni Buxhetor"</t>
  </si>
  <si>
    <t>Drejtuesi i Ekipit 
Menaxhues të 
Programit</t>
  </si>
  <si>
    <t>Totali i Shpenzimeve të Programit</t>
  </si>
  <si>
    <t>Emertimi</t>
  </si>
  <si>
    <t>Kodi i produktit</t>
  </si>
  <si>
    <t>Shpenzime korente nga të ardhurat jashtë limitit (Kap 06)</t>
  </si>
  <si>
    <t>Total Shpenzime nga të ardhurat jashtë limitit (Kap 06)</t>
  </si>
  <si>
    <t>Nëntotali Shpenzime Kapitale me financim të huaj</t>
  </si>
  <si>
    <t>Nëntotali Shpenzime Kapitale me financim të brendshëm</t>
  </si>
  <si>
    <t>Totali Shpenzime për Investime</t>
  </si>
  <si>
    <t>Totali i Shpenzime Korente</t>
  </si>
  <si>
    <t>Shpenzimet sipas produkteve të programit buxhetor</t>
  </si>
  <si>
    <t>Shpenzime Kapitale nga të Ardhurat Jashtë limitit (Kap 06)</t>
  </si>
  <si>
    <t>Shpenzime Korente nga të Ardhurat Jashtë limitit (Kap 06)</t>
  </si>
  <si>
    <t>Totali i Shpenzimeve Buxhetore të Programit</t>
  </si>
  <si>
    <t>Totali i Shpenzimeve Kapitale</t>
  </si>
  <si>
    <t>Nëntotali Shpenzime Korente</t>
  </si>
  <si>
    <t>Ndryshimi i planit vjetor</t>
  </si>
  <si>
    <t>Shpenzime              Faktike</t>
  </si>
  <si>
    <t>Ndryshimi Vjetor                    ( Plan - Fakt)</t>
  </si>
  <si>
    <t>Viti paraardhës</t>
  </si>
  <si>
    <t>Shpenzimet e Programit</t>
  </si>
  <si>
    <t>Kodi i programit</t>
  </si>
  <si>
    <t xml:space="preserve"> Emri i </t>
  </si>
  <si>
    <t xml:space="preserve"> Emri i Grupit</t>
  </si>
  <si>
    <t>ANEKSI nr. 2 " Raporti mbi Ekzekutimin e Buxhetit në nivelin e Programit të Buxhetit"</t>
  </si>
  <si>
    <t>T</t>
  </si>
  <si>
    <t>Produktet e realizuara nga përdorimi i të ardhurave jashtë limitit (Nga kapitulli 06)</t>
  </si>
  <si>
    <t>Produktet e realizuara me shpenzimet buxhetore të programit</t>
  </si>
  <si>
    <t>(15)</t>
  </si>
  <si>
    <t>(14)</t>
  </si>
  <si>
    <t>(13)</t>
  </si>
  <si>
    <t>(12)</t>
  </si>
  <si>
    <t>(11)</t>
  </si>
  <si>
    <t>(10)</t>
  </si>
  <si>
    <t>(7)</t>
  </si>
  <si>
    <t>15=(12)-(9)</t>
  </si>
  <si>
    <t>14=(12)-(6)</t>
  </si>
  <si>
    <t>13=(12)-(3)</t>
  </si>
  <si>
    <t>Kosto për Njësi Faktike n/(në fund të vitit korent)</t>
  </si>
  <si>
    <t>Shpenzimet Faktike /n(në fund të vitit korent)</t>
  </si>
  <si>
    <t>Sasia Faktike (në /nfund të vitit korent)</t>
  </si>
  <si>
    <t>Kosto për Njësi(sipas /nplanit të rishikuar të vitit korent)</t>
  </si>
  <si>
    <t>Shpenzimet (sipas /nplanit të rishikuar të vitit korent)</t>
  </si>
  <si>
    <t>Sasia (sipas planit 
të rishikuar të vitit korent)</t>
  </si>
  <si>
    <t>Kosto për Njësi 
(sipas planit Fillestar të vitit</t>
  </si>
  <si>
    <t>Shpenzimet (sipas 
planit Fillestar Vjetor</t>
  </si>
  <si>
    <t>Sasia (sipas planit 
Fillestar Vjetor)</t>
  </si>
  <si>
    <t>Kosto për Njësi 
(sipas vitit paraardhës)</t>
  </si>
  <si>
    <t>Shpenzimet Faktike 
 (sipas vitit paraardhes)</t>
  </si>
  <si>
    <t>Sasia Faktike 
(Viti paraardhës)</t>
  </si>
  <si>
    <t>Deviacioni i Kostos për Njësi</t>
  </si>
  <si>
    <t>Periudha Rapotuese</t>
  </si>
  <si>
    <t xml:space="preserve">Njësia matëse </t>
  </si>
  <si>
    <t>Emërtimi i Produktit</t>
  </si>
  <si>
    <t>Kodi i Produktit</t>
  </si>
  <si>
    <t>ANEKSI nr.3 "Raporti i performancës së produkteve të programit"</t>
  </si>
  <si>
    <t>Nga Te ardhura jashte limiti</t>
  </si>
  <si>
    <t>Transfer.Korrente të Huaja</t>
  </si>
  <si>
    <t>Të Tjera Transfer.Korrente Brendshme</t>
  </si>
  <si>
    <t>Subveci-net</t>
  </si>
  <si>
    <t>Mallra dhe Shërbime</t>
  </si>
  <si>
    <t>Kontrib.e Sigurimeve Shoqërore</t>
  </si>
  <si>
    <t>Shpenzime Kapitale të Trupëzuara</t>
  </si>
  <si>
    <t>Shpenzime Kapitale të Patrupëzuara</t>
  </si>
  <si>
    <t>Totali i shpenzimeve nga të Ardhura jashte limiti</t>
  </si>
  <si>
    <t>Totali i shpenzime buxhetore</t>
  </si>
  <si>
    <t>Transferta për Buxhetet Familjare dhe Individët</t>
  </si>
  <si>
    <t>Sasia</t>
  </si>
  <si>
    <t>Kodi I Produktit</t>
  </si>
  <si>
    <t>Aneksi 3.1 "Raporti i performancës së produkteve të programit sipas artikujve"</t>
  </si>
  <si>
    <t xml:space="preserve">lekë </t>
  </si>
  <si>
    <t>Emërtimi i treguesit</t>
  </si>
  <si>
    <t>Kodi i treguesit</t>
  </si>
  <si>
    <t>Produktet</t>
  </si>
  <si>
    <t xml:space="preserve">Objektivi </t>
  </si>
  <si>
    <t>Objektivat e politikës së programit</t>
  </si>
  <si>
    <t>% e realizimit</t>
  </si>
  <si>
    <t>Ndryshimi 
(Plan - Fakt)</t>
  </si>
  <si>
    <t>Fakti 
i 
Periudhës/progresive</t>
  </si>
  <si>
    <t xml:space="preserve">Fakti i Vitit
Paraardhës  </t>
  </si>
  <si>
    <t>Njësia matese</t>
  </si>
  <si>
    <t>Tregues me bazë 
 gjinore 
( PO )</t>
  </si>
  <si>
    <t xml:space="preserve">Emërtimi i treguesit </t>
  </si>
  <si>
    <t xml:space="preserve">Kodi i treguesit </t>
  </si>
  <si>
    <t>Treguesit e performancës/Produktet:</t>
  </si>
  <si>
    <t>Treguesit e performancës në nivel qëllimi</t>
  </si>
  <si>
    <t>Qëllimi i politikës së  programit</t>
  </si>
  <si>
    <t>Emri i Programit</t>
  </si>
  <si>
    <t>Kodi i Grupit</t>
  </si>
  <si>
    <t>ANEKSI nr.4  "Raporti i realizimit të treguesve të performances së programit"</t>
  </si>
  <si>
    <t>ANEKSI 1.1 "Raporti i Shpenzimeve të Ministrisë/Institucionit sipas kapitujve "</t>
  </si>
  <si>
    <t>Aneksi 2/1 "Shpenzimet e programit sipas kapitujve"</t>
  </si>
  <si>
    <t>Mbeshtetje për Kultet Fetare</t>
  </si>
  <si>
    <t>Shpenzimet e Komitetit Shtetëror për Kultet</t>
  </si>
  <si>
    <t>08480</t>
  </si>
  <si>
    <t>Mbështetje për Kultet Fetare</t>
  </si>
  <si>
    <t>Total i Komitetit Shtetëror për Kultet</t>
  </si>
  <si>
    <t>Komiteti Shtetëror për Kultet</t>
  </si>
  <si>
    <t>98709AA</t>
  </si>
  <si>
    <t>Financim i Bashkësive fetare</t>
  </si>
  <si>
    <t>98709AD</t>
  </si>
  <si>
    <t xml:space="preserve">Network rajonal mes homologësh   </t>
  </si>
  <si>
    <t>98709AC</t>
  </si>
  <si>
    <t xml:space="preserve"> M870036</t>
  </si>
  <si>
    <t>Rikonstruksion zyre</t>
  </si>
  <si>
    <t>M870124</t>
  </si>
  <si>
    <t>Projekt perfundimtar</t>
  </si>
  <si>
    <t>M870150</t>
  </si>
  <si>
    <t>Mbikekyrje punimesh</t>
  </si>
  <si>
    <t>Kolaudim punimesh</t>
  </si>
  <si>
    <t>M870326</t>
  </si>
  <si>
    <t>Mbeshtetje per Kultet Fetare</t>
  </si>
  <si>
    <t xml:space="preserve">Komiteti Shtetëror për Kultet </t>
  </si>
  <si>
    <t>Numër aktivitetesh/workshopesh</t>
  </si>
  <si>
    <t>18AQ302</t>
  </si>
  <si>
    <t>M870036</t>
  </si>
  <si>
    <t>Rikonstruksion i zyrave</t>
  </si>
  <si>
    <t>Nr. Projekti</t>
  </si>
  <si>
    <t>m2</t>
  </si>
  <si>
    <t>Dokument/studim reflektues, i ndarë sipas zonave gjeografike, për marrëdhëniet shtet - fe në nivel lokal.</t>
  </si>
  <si>
    <t>Numër dokumenti</t>
  </si>
  <si>
    <t>18AQ301</t>
  </si>
  <si>
    <t>Numër pajisjesh zyre</t>
  </si>
  <si>
    <t>Numër pajisjesh</t>
  </si>
  <si>
    <t>Komiteti Shteteror per Kultet</t>
  </si>
  <si>
    <t>Garantimi i një mjedisi ku, çdo bashkësi fetare të shprehë dhe praktikojë lirisht të drejtën kushtetuese të besimit, nëpërmjet mbështetjes financiare nga shteti.</t>
  </si>
  <si>
    <t>Harmonia Fetare</t>
  </si>
  <si>
    <t>Trend në rritje</t>
  </si>
  <si>
    <t xml:space="preserve">Forcimi i  harmonisë e bashkëjetesës fetare të trashëguar, nëpërmjet  përmirësimit të kushteve të veprimtarisë së tyre arsimore e shpirtërore me anë të mbështetjes financiare dhe hartimin e akteve ligjore dhe nënligjore për këtë qëllim. </t>
  </si>
  <si>
    <t>Numër Bashkësish</t>
  </si>
  <si>
    <t>Aneksi 3.2 " Deviacioni kostos për njësi në vite"</t>
  </si>
  <si>
    <t>Line Ministry</t>
  </si>
  <si>
    <t>Kodi I Programit</t>
  </si>
  <si>
    <t>Emertimi I Programit</t>
  </si>
  <si>
    <t>KPI Target Periodicit</t>
  </si>
  <si>
    <t>Kodi I produktit</t>
  </si>
  <si>
    <t>Emertimi I Produktit</t>
  </si>
  <si>
    <t>Type Title</t>
  </si>
  <si>
    <t xml:space="preserve">Plani Fillestar Sasia </t>
  </si>
  <si>
    <t>Plani FillesTar Shpenzime</t>
  </si>
  <si>
    <t>Kosto per njesi</t>
  </si>
  <si>
    <t>Deviacioni i planit fillestar për njësi gjatë viteve</t>
  </si>
  <si>
    <t>Plani I Rishikuar Sasia</t>
  </si>
  <si>
    <t>Shpenzimet e Rishikuara</t>
  </si>
  <si>
    <t>Kosto per njesi e Rishikuar</t>
  </si>
  <si>
    <t>Deviacioni i planit të rishikuar për njësi gjate viteve</t>
  </si>
  <si>
    <t>Sasia Faktike</t>
  </si>
  <si>
    <t>Shpenzime Faktike</t>
  </si>
  <si>
    <t>Kosto per njesi Fakt</t>
  </si>
  <si>
    <t>Deviacioni i kostos faktike për njësi gjate viteve</t>
  </si>
  <si>
    <t>Blerje pajisje kompjuterike</t>
  </si>
  <si>
    <t>Rikonsruksion zyrash</t>
  </si>
  <si>
    <t>Dokument/studim reflektues indarë sipas zonave gjeografike për marrëdhënien shtet-fe në nivel lokal</t>
  </si>
  <si>
    <t>Pajisje zyre te blera</t>
  </si>
  <si>
    <t>0.16</t>
  </si>
  <si>
    <t>Network rajonal mes homologësh</t>
  </si>
  <si>
    <t>3.4</t>
  </si>
  <si>
    <t>Viti paraardhës 2023</t>
  </si>
  <si>
    <t>Plani Fillestar
 Vjetor 
Viti 2024</t>
  </si>
  <si>
    <t>Plani Vjetor
 i Rishikuar
 Viti 2024</t>
  </si>
  <si>
    <t>M870023</t>
  </si>
  <si>
    <t>Blerje mobilje zyre</t>
  </si>
  <si>
    <t>Pajisje elektrike dhe elektronike</t>
  </si>
  <si>
    <t>M870018</t>
  </si>
  <si>
    <t>Buxheti Vjetor 
Plan Fillestar 
Viti 2024</t>
  </si>
  <si>
    <t>1</t>
  </si>
  <si>
    <t>132</t>
  </si>
  <si>
    <t>Mbikeqyrje punimesh</t>
  </si>
  <si>
    <t>Periudha e Raportimit   8 mujori i vitit 2024</t>
  </si>
  <si>
    <t>Periudha e Raportimit 8 mujori I  vitit 2024</t>
  </si>
  <si>
    <t xml:space="preserve">Periudha e Raportimit  8 -mujori i vitit 2024 </t>
  </si>
  <si>
    <t>Periudha e Raportimit 8 - mujori i vitit 2024.</t>
  </si>
  <si>
    <t>Periudha e Raportimit  8 - mujori i vitit 2024.</t>
  </si>
  <si>
    <t>Numer Bashkësish</t>
  </si>
  <si>
    <t>Periudha e Raportimit  8 -mujori i vitit 2024.</t>
  </si>
  <si>
    <t>Periudha e Raportimit 8 -mujori I vitit 2024.</t>
  </si>
  <si>
    <t>Buxheti Vjetor 
Plan i Rishikuar 
Viti 2024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</si>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</sst>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"/>
    <numFmt numFmtId="166" formatCode="_(* #,##0_);_(* \(#,##0\);_(* &quot;-&quot;??_);_(@_)"/>
  </numFmts>
  <fonts count="53">
    <font>
      <sz val="11"/>
      <color theme="1"/>
      <name val="Calibri"/>
      <family val="2"/>
      <scheme val="minor"/>
    </font>
    <font>
      <sz val="9"/>
      <color rgb="FF000000"/>
      <name val="SansSerif"/>
      <family val="2"/>
    </font>
    <font>
      <b/>
      <sz val="8"/>
      <color rgb="FF080808"/>
      <name val="Arial"/>
      <family val="2"/>
    </font>
    <font>
      <sz val="7"/>
      <color rgb="FF080808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9"/>
      <name val="SansSerif"/>
      <family val="2"/>
    </font>
    <font>
      <b/>
      <sz val="7"/>
      <name val="Arial"/>
      <family val="2"/>
    </font>
    <font>
      <b/>
      <sz val="7"/>
      <color rgb="FF080808"/>
      <name val="Arial"/>
      <family val="2"/>
    </font>
    <font>
      <sz val="9"/>
      <color rgb="FF000000"/>
      <name val="Calibri"/>
      <family val="2"/>
    </font>
    <font>
      <b/>
      <sz val="9"/>
      <color rgb="FF050505"/>
      <name val="Calibri"/>
      <family val="2"/>
    </font>
    <font>
      <sz val="7"/>
      <color rgb="FF050505"/>
      <name val="Arial"/>
      <family val="2"/>
    </font>
    <font>
      <sz val="9"/>
      <color rgb="FF050505"/>
      <name val="SansSerif"/>
      <family val="2"/>
    </font>
    <font>
      <b/>
      <sz val="9"/>
      <color rgb="FF050505"/>
      <name val="SansSerif"/>
      <family val="2"/>
    </font>
    <font>
      <sz val="11"/>
      <name val="Calibri"/>
      <family val="2"/>
      <scheme val="minor"/>
    </font>
    <font>
      <sz val="7"/>
      <name val="Arial"/>
      <family val="2"/>
    </font>
    <font>
      <sz val="9"/>
      <name val="SansSerif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7"/>
      <name val="Calibri"/>
      <family val="2"/>
    </font>
    <font>
      <b/>
      <sz val="7"/>
      <name val="Calibri"/>
      <family val="2"/>
    </font>
    <font>
      <i/>
      <sz val="7"/>
      <name val="Calibri"/>
      <family val="2"/>
    </font>
    <font>
      <b/>
      <sz val="11"/>
      <name val="Calibri"/>
      <family val="2"/>
    </font>
    <font>
      <b/>
      <sz val="8"/>
      <name val="Calibri"/>
      <family val="2"/>
    </font>
    <font>
      <b/>
      <sz val="13"/>
      <name val="Calibri"/>
      <family val="2"/>
    </font>
    <font>
      <b/>
      <sz val="10"/>
      <name val="Calibri"/>
      <family val="2"/>
    </font>
    <font>
      <b/>
      <sz val="8"/>
      <name val="SansSerif"/>
      <family val="2"/>
    </font>
    <font>
      <sz val="8"/>
      <color rgb="FF000000"/>
      <name val="Arial"/>
      <family val="2"/>
    </font>
    <font>
      <b/>
      <sz val="11"/>
      <name val="SansSerif"/>
      <family val="2"/>
    </font>
    <font>
      <sz val="11"/>
      <name val="Calibri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Times New Roman"/>
      <family val="1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SansSerif"/>
      <family val="2"/>
    </font>
    <font>
      <b/>
      <u/>
      <sz val="12"/>
      <name val="Arial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EBF1DE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E6E6E6"/>
      </patternFill>
    </fill>
  </fills>
  <borders count="1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50505"/>
      </left>
      <right/>
      <top style="double">
        <color rgb="FF050505"/>
      </top>
      <bottom style="thin">
        <color rgb="FF050505"/>
      </bottom>
      <diagonal/>
    </border>
    <border>
      <left/>
      <right/>
      <top style="double">
        <color rgb="FF050505"/>
      </top>
      <bottom style="thin">
        <color rgb="FF050505"/>
      </bottom>
      <diagonal/>
    </border>
    <border>
      <left/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50505"/>
      </left>
      <right style="thin">
        <color rgb="FF050505"/>
      </right>
      <top style="hair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thin">
        <color rgb="FF050505"/>
      </right>
      <top/>
      <bottom style="thin">
        <color rgb="FF050505"/>
      </bottom>
      <diagonal/>
    </border>
    <border>
      <left style="thin">
        <color rgb="FF050505"/>
      </left>
      <right style="thin">
        <color rgb="FF050505"/>
      </right>
      <top/>
      <bottom/>
      <diagonal/>
    </border>
    <border>
      <left style="thin">
        <color rgb="FF050505"/>
      </left>
      <right style="thin">
        <color rgb="FF050505"/>
      </right>
      <top style="thin">
        <color rgb="FF050505"/>
      </top>
      <bottom/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50505"/>
      </top>
      <bottom style="thin">
        <color indexed="64"/>
      </bottom>
      <diagonal/>
    </border>
    <border>
      <left/>
      <right/>
      <top style="thin">
        <color rgb="FF050505"/>
      </top>
      <bottom style="thin">
        <color indexed="64"/>
      </bottom>
      <diagonal/>
    </border>
    <border>
      <left style="thin">
        <color indexed="64"/>
      </left>
      <right/>
      <top style="thin">
        <color rgb="FF050505"/>
      </top>
      <bottom style="thin">
        <color indexed="64"/>
      </bottom>
      <diagonal/>
    </border>
    <border>
      <left style="thin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 style="thin">
        <color indexed="64"/>
      </right>
      <top style="thin">
        <color rgb="FF050505"/>
      </top>
      <bottom style="thin">
        <color rgb="FF050505"/>
      </bottom>
      <diagonal/>
    </border>
    <border>
      <left/>
      <right/>
      <top style="thin">
        <color rgb="FF050505"/>
      </top>
      <bottom style="thin">
        <color rgb="FF050505"/>
      </bottom>
      <diagonal/>
    </border>
    <border>
      <left style="thin">
        <color indexed="64"/>
      </left>
      <right/>
      <top style="thin">
        <color rgb="FF050505"/>
      </top>
      <bottom style="thin">
        <color rgb="FF050505"/>
      </bottom>
      <diagonal/>
    </border>
    <border>
      <left/>
      <right style="thin">
        <color indexed="64"/>
      </right>
      <top style="thin">
        <color indexed="64"/>
      </top>
      <bottom style="thin">
        <color rgb="FF050505"/>
      </bottom>
      <diagonal/>
    </border>
    <border>
      <left/>
      <right/>
      <top style="thin">
        <color indexed="64"/>
      </top>
      <bottom style="thin">
        <color rgb="FF050505"/>
      </bottom>
      <diagonal/>
    </border>
    <border>
      <left style="thin">
        <color indexed="64"/>
      </left>
      <right/>
      <top style="thin">
        <color indexed="64"/>
      </top>
      <bottom style="thin">
        <color rgb="FF050505"/>
      </bottom>
      <diagonal/>
    </border>
    <border>
      <left/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/>
      <top style="thin">
        <color rgb="FF050505"/>
      </top>
      <bottom style="hair">
        <color rgb="FF050505"/>
      </bottom>
      <diagonal/>
    </border>
    <border>
      <left/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 style="thin">
        <color rgb="FF050505"/>
      </right>
      <top/>
      <bottom style="thin">
        <color rgb="FF050505"/>
      </bottom>
      <diagonal/>
    </border>
    <border>
      <left style="thin">
        <color rgb="FF050505"/>
      </left>
      <right/>
      <top/>
      <bottom style="thin">
        <color rgb="FF050505"/>
      </bottom>
      <diagonal/>
    </border>
    <border>
      <left/>
      <right style="thin">
        <color rgb="FF050505"/>
      </right>
      <top/>
      <bottom/>
      <diagonal/>
    </border>
    <border>
      <left style="thin">
        <color rgb="FF050505"/>
      </left>
      <right/>
      <top/>
      <bottom/>
      <diagonal/>
    </border>
    <border>
      <left/>
      <right style="thin">
        <color rgb="FF050505"/>
      </right>
      <top style="thin">
        <color rgb="FF050505"/>
      </top>
      <bottom/>
      <diagonal/>
    </border>
    <border>
      <left style="thin">
        <color rgb="FF050505"/>
      </left>
      <right/>
      <top style="thin">
        <color rgb="FF050505"/>
      </top>
      <bottom/>
      <diagonal/>
    </border>
    <border>
      <left style="dotted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double">
        <color rgb="FF000000"/>
      </right>
      <top style="thin">
        <color rgb="FF050505"/>
      </top>
      <bottom/>
      <diagonal/>
    </border>
    <border>
      <left style="thin">
        <color rgb="FF050505"/>
      </left>
      <right style="thin">
        <color rgb="FF050505"/>
      </right>
      <top style="double">
        <color rgb="FF050505"/>
      </top>
      <bottom/>
      <diagonal/>
    </border>
    <border>
      <left style="double">
        <color rgb="FF000000"/>
      </left>
      <right style="thin">
        <color rgb="FF050505"/>
      </right>
      <top style="double">
        <color rgb="FF050505"/>
      </top>
      <bottom/>
      <diagonal/>
    </border>
    <border>
      <left style="thin">
        <color rgb="FF050505"/>
      </left>
      <right style="double">
        <color rgb="FF000000"/>
      </right>
      <top style="thin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00000"/>
      </top>
      <bottom style="thin">
        <color rgb="FF050505"/>
      </bottom>
      <diagonal/>
    </border>
    <border>
      <left style="double">
        <color rgb="FF000000"/>
      </left>
      <right style="thin">
        <color rgb="FF050505"/>
      </right>
      <top style="double">
        <color rgb="FF000000"/>
      </top>
      <bottom style="thin">
        <color rgb="FF050505"/>
      </bottom>
      <diagonal/>
    </border>
    <border>
      <left style="thin">
        <color rgb="FF050505"/>
      </left>
      <right/>
      <top style="thin">
        <color rgb="FF050505"/>
      </top>
      <bottom style="thin">
        <color indexed="64"/>
      </bottom>
      <diagonal/>
    </border>
    <border>
      <left style="thin">
        <color indexed="64"/>
      </left>
      <right style="thin">
        <color rgb="FF050505"/>
      </right>
      <top/>
      <bottom style="thin">
        <color indexed="64"/>
      </bottom>
      <diagonal/>
    </border>
    <border>
      <left style="thin">
        <color rgb="FF050505"/>
      </left>
      <right/>
      <top style="thin">
        <color indexed="64"/>
      </top>
      <bottom style="thin">
        <color rgb="FF050505"/>
      </bottom>
      <diagonal/>
    </border>
    <border>
      <left style="thin">
        <color indexed="64"/>
      </left>
      <right style="thin">
        <color rgb="FF050505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50505"/>
      </right>
      <top style="thin">
        <color indexed="64"/>
      </top>
      <bottom/>
      <diagonal/>
    </border>
    <border>
      <left style="thin">
        <color rgb="FF050505"/>
      </left>
      <right style="double">
        <color rgb="FF050505"/>
      </right>
      <top style="thin">
        <color rgb="FF050505"/>
      </top>
      <bottom/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80808"/>
      </left>
      <right style="medium">
        <color rgb="FF080808"/>
      </right>
      <top style="thin">
        <color rgb="FF080808"/>
      </top>
      <bottom style="thin">
        <color rgb="FF080808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50505"/>
      </left>
      <right/>
      <top style="thin">
        <color rgb="FF000000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50505"/>
      </left>
      <right style="hair">
        <color rgb="FF050505"/>
      </right>
      <top style="hair">
        <color rgb="FF050505"/>
      </top>
      <bottom style="hair">
        <color rgb="FF050505"/>
      </bottom>
      <diagonal/>
    </border>
    <border>
      <left style="hair">
        <color rgb="FF050505"/>
      </left>
      <right style="hair">
        <color rgb="FF050505"/>
      </right>
      <top style="hair">
        <color rgb="FF050505"/>
      </top>
      <bottom style="hair">
        <color rgb="FF050505"/>
      </bottom>
      <diagonal/>
    </border>
    <border>
      <left style="hair">
        <color rgb="FF050505"/>
      </left>
      <right style="thin">
        <color rgb="FF050505"/>
      </right>
      <top style="hair">
        <color rgb="FF050505"/>
      </top>
      <bottom style="hair">
        <color rgb="FF050505"/>
      </bottom>
      <diagonal/>
    </border>
    <border>
      <left style="thin">
        <color rgb="FF050505"/>
      </left>
      <right style="hair">
        <color rgb="FF050505"/>
      </right>
      <top style="hair">
        <color rgb="FF050505"/>
      </top>
      <bottom style="thin">
        <color rgb="FF050505"/>
      </bottom>
      <diagonal/>
    </border>
    <border>
      <left style="hair">
        <color rgb="FF050505"/>
      </left>
      <right style="hair">
        <color rgb="FF050505"/>
      </right>
      <top style="hair">
        <color rgb="FF050505"/>
      </top>
      <bottom style="thin">
        <color rgb="FF050505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50505"/>
      </left>
      <right style="hair">
        <color rgb="FF050505"/>
      </right>
      <top style="double">
        <color rgb="FF050505"/>
      </top>
      <bottom style="hair">
        <color rgb="FF050505"/>
      </bottom>
      <diagonal/>
    </border>
    <border>
      <left style="hair">
        <color rgb="FF050505"/>
      </left>
      <right style="hair">
        <color rgb="FF050505"/>
      </right>
      <top style="double">
        <color rgb="FF050505"/>
      </top>
      <bottom style="hair">
        <color rgb="FF050505"/>
      </bottom>
      <diagonal/>
    </border>
    <border>
      <left style="hair">
        <color rgb="FF050505"/>
      </left>
      <right style="thin">
        <color rgb="FF050505"/>
      </right>
      <top style="double">
        <color rgb="FF050505"/>
      </top>
      <bottom style="hair">
        <color rgb="FF050505"/>
      </bottom>
      <diagonal/>
    </border>
    <border>
      <left style="thin">
        <color rgb="FF050505"/>
      </left>
      <right style="double">
        <color rgb="FF050505"/>
      </right>
      <top style="double">
        <color rgb="FF050505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</borders>
  <cellStyleXfs count="7">
    <xf numFmtId="0" fontId="0" fillId="0" borderId="0"/>
    <xf numFmtId="0" fontId="4" fillId="40" borderId="2"/>
    <xf numFmtId="0" fontId="4" fillId="40" borderId="2"/>
    <xf numFmtId="0" fontId="4" fillId="40" borderId="2"/>
    <xf numFmtId="0" fontId="4" fillId="40" borderId="2"/>
    <xf numFmtId="0" fontId="4" fillId="40" borderId="2"/>
    <xf numFmtId="43" fontId="4" fillId="0" borderId="0" applyFont="0" applyFill="0" applyBorder="0" applyAlignment="0" applyProtection="0"/>
  </cellStyleXfs>
  <cellXfs count="655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40" borderId="2" xfId="1" applyFont="1"/>
    <xf numFmtId="0" fontId="0" fillId="40" borderId="2" xfId="1" applyFont="1" applyAlignment="1" applyProtection="1">
      <alignment wrapText="1"/>
      <protection locked="0"/>
    </xf>
    <xf numFmtId="0" fontId="3" fillId="40" borderId="9" xfId="1" applyFont="1" applyBorder="1" applyAlignment="1">
      <alignment horizontal="left" vertical="center"/>
    </xf>
    <xf numFmtId="0" fontId="12" fillId="40" borderId="9" xfId="1" applyFont="1" applyBorder="1" applyAlignment="1">
      <alignment horizontal="center" vertical="center" wrapText="1"/>
    </xf>
    <xf numFmtId="0" fontId="11" fillId="40" borderId="9" xfId="1" applyFont="1" applyBorder="1" applyAlignment="1">
      <alignment horizontal="center" vertical="center" wrapText="1"/>
    </xf>
    <xf numFmtId="0" fontId="11" fillId="40" borderId="9" xfId="1" applyFont="1" applyBorder="1" applyAlignment="1">
      <alignment horizontal="center" vertical="center"/>
    </xf>
    <xf numFmtId="0" fontId="13" fillId="40" borderId="2" xfId="1" applyFont="1" applyAlignment="1">
      <alignment horizontal="left" vertical="top"/>
    </xf>
    <xf numFmtId="0" fontId="0" fillId="40" borderId="2" xfId="2" applyFont="1"/>
    <xf numFmtId="0" fontId="0" fillId="40" borderId="2" xfId="2" applyFont="1" applyAlignment="1" applyProtection="1">
      <alignment wrapText="1"/>
      <protection locked="0"/>
    </xf>
    <xf numFmtId="0" fontId="3" fillId="40" borderId="9" xfId="2" applyFont="1" applyBorder="1" applyAlignment="1">
      <alignment horizontal="left" vertical="center"/>
    </xf>
    <xf numFmtId="0" fontId="13" fillId="40" borderId="2" xfId="2" applyFont="1" applyAlignment="1">
      <alignment horizontal="left" vertical="top"/>
    </xf>
    <xf numFmtId="0" fontId="15" fillId="40" borderId="2" xfId="3" applyFont="1"/>
    <xf numFmtId="0" fontId="15" fillId="40" borderId="2" xfId="3" applyFont="1" applyAlignment="1" applyProtection="1">
      <alignment wrapText="1"/>
      <protection locked="0"/>
    </xf>
    <xf numFmtId="0" fontId="16" fillId="40" borderId="2" xfId="3" applyFont="1" applyAlignment="1">
      <alignment horizontal="left" vertical="center"/>
    </xf>
    <xf numFmtId="0" fontId="16" fillId="40" borderId="27" xfId="3" applyFont="1" applyBorder="1" applyAlignment="1">
      <alignment horizontal="left" vertical="center"/>
    </xf>
    <xf numFmtId="0" fontId="16" fillId="40" borderId="9" xfId="3" applyFont="1" applyBorder="1" applyAlignment="1">
      <alignment horizontal="left" vertical="center"/>
    </xf>
    <xf numFmtId="0" fontId="17" fillId="40" borderId="2" xfId="3" applyFont="1" applyAlignment="1">
      <alignment horizontal="left" vertical="top"/>
    </xf>
    <xf numFmtId="0" fontId="15" fillId="40" borderId="2" xfId="4" applyFont="1"/>
    <xf numFmtId="0" fontId="15" fillId="40" borderId="2" xfId="4" applyFont="1" applyAlignment="1" applyProtection="1">
      <alignment wrapText="1"/>
      <protection locked="0"/>
    </xf>
    <xf numFmtId="0" fontId="16" fillId="40" borderId="9" xfId="4" applyFont="1" applyBorder="1" applyAlignment="1">
      <alignment horizontal="left" vertical="center"/>
    </xf>
    <xf numFmtId="0" fontId="17" fillId="40" borderId="2" xfId="4" applyFont="1" applyAlignment="1">
      <alignment horizontal="left" vertical="top"/>
    </xf>
    <xf numFmtId="0" fontId="6" fillId="39" borderId="29" xfId="4" applyFont="1" applyFill="1" applyBorder="1" applyAlignment="1">
      <alignment horizontal="left" vertical="center" wrapText="1"/>
    </xf>
    <xf numFmtId="0" fontId="6" fillId="39" borderId="37" xfId="4" applyFont="1" applyFill="1" applyBorder="1" applyAlignment="1">
      <alignment horizontal="left" vertical="center" wrapText="1"/>
    </xf>
    <xf numFmtId="0" fontId="6" fillId="39" borderId="4" xfId="4" applyFont="1" applyFill="1" applyBorder="1" applyAlignment="1">
      <alignment horizontal="left" vertical="center" wrapText="1"/>
    </xf>
    <xf numFmtId="0" fontId="6" fillId="39" borderId="3" xfId="4" applyFont="1" applyFill="1" applyBorder="1" applyAlignment="1">
      <alignment horizontal="left" vertical="center" wrapText="1"/>
    </xf>
    <xf numFmtId="0" fontId="11" fillId="40" borderId="50" xfId="1" applyFont="1" applyBorder="1" applyAlignment="1">
      <alignment horizontal="center" vertical="center" wrapText="1"/>
    </xf>
    <xf numFmtId="0" fontId="12" fillId="40" borderId="19" xfId="1" applyFont="1" applyBorder="1" applyAlignment="1">
      <alignment horizontal="center" vertical="center" wrapText="1"/>
    </xf>
    <xf numFmtId="0" fontId="11" fillId="40" borderId="19" xfId="1" applyFont="1" applyBorder="1" applyAlignment="1">
      <alignment horizontal="center" vertical="center" wrapText="1"/>
    </xf>
    <xf numFmtId="0" fontId="11" fillId="40" borderId="53" xfId="1" applyFont="1" applyBorder="1" applyAlignment="1">
      <alignment horizontal="center" vertical="center"/>
    </xf>
    <xf numFmtId="0" fontId="0" fillId="40" borderId="2" xfId="5" applyFont="1"/>
    <xf numFmtId="0" fontId="0" fillId="40" borderId="2" xfId="5" applyFont="1" applyAlignment="1" applyProtection="1">
      <alignment wrapText="1"/>
      <protection locked="0"/>
    </xf>
    <xf numFmtId="0" fontId="3" fillId="40" borderId="2" xfId="5" applyFont="1" applyAlignment="1">
      <alignment vertical="center"/>
    </xf>
    <xf numFmtId="0" fontId="3" fillId="40" borderId="57" xfId="5" applyFont="1" applyBorder="1" applyAlignment="1">
      <alignment vertical="center"/>
    </xf>
    <xf numFmtId="0" fontId="3" fillId="40" borderId="27" xfId="5" applyFont="1" applyBorder="1" applyAlignment="1">
      <alignment vertical="center"/>
    </xf>
    <xf numFmtId="0" fontId="3" fillId="40" borderId="9" xfId="5" applyFont="1" applyBorder="1" applyAlignment="1">
      <alignment horizontal="left" vertical="center"/>
    </xf>
    <xf numFmtId="0" fontId="3" fillId="40" borderId="59" xfId="5" applyFont="1" applyBorder="1" applyAlignment="1">
      <alignment vertical="center"/>
    </xf>
    <xf numFmtId="0" fontId="12" fillId="40" borderId="64" xfId="5" applyFont="1" applyBorder="1" applyAlignment="1">
      <alignment horizontal="center" vertical="center" wrapText="1"/>
    </xf>
    <xf numFmtId="0" fontId="12" fillId="40" borderId="19" xfId="5" applyFont="1" applyBorder="1" applyAlignment="1">
      <alignment horizontal="center" vertical="center" wrapText="1"/>
    </xf>
    <xf numFmtId="0" fontId="11" fillId="40" borderId="20" xfId="5" applyFont="1" applyBorder="1" applyAlignment="1">
      <alignment horizontal="center" vertical="center"/>
    </xf>
    <xf numFmtId="0" fontId="11" fillId="40" borderId="9" xfId="5" applyFont="1" applyBorder="1" applyAlignment="1">
      <alignment horizontal="center" vertical="center"/>
    </xf>
    <xf numFmtId="0" fontId="13" fillId="40" borderId="2" xfId="5" applyFont="1" applyAlignment="1">
      <alignment horizontal="left" vertical="top"/>
    </xf>
    <xf numFmtId="0" fontId="15" fillId="40" borderId="2" xfId="1" applyFont="1" applyAlignment="1" applyProtection="1">
      <alignment wrapText="1"/>
      <protection locked="0"/>
    </xf>
    <xf numFmtId="0" fontId="17" fillId="40" borderId="2" xfId="1" applyFont="1" applyAlignment="1">
      <alignment horizontal="left" vertical="top"/>
    </xf>
    <xf numFmtId="0" fontId="15" fillId="40" borderId="2" xfId="1" applyFont="1"/>
    <xf numFmtId="0" fontId="22" fillId="40" borderId="27" xfId="1" applyFont="1" applyBorder="1" applyAlignment="1">
      <alignment horizontal="left" vertical="center"/>
    </xf>
    <xf numFmtId="0" fontId="22" fillId="38" borderId="2" xfId="1" applyFont="1" applyFill="1" applyAlignment="1">
      <alignment horizontal="left" vertical="center"/>
    </xf>
    <xf numFmtId="0" fontId="21" fillId="40" borderId="72" xfId="1" applyFont="1" applyBorder="1" applyAlignment="1">
      <alignment horizontal="left" vertical="center" wrapText="1"/>
    </xf>
    <xf numFmtId="0" fontId="25" fillId="40" borderId="75" xfId="1" applyFont="1" applyBorder="1" applyAlignment="1">
      <alignment horizontal="center" vertical="center"/>
    </xf>
    <xf numFmtId="0" fontId="25" fillId="40" borderId="76" xfId="1" applyFont="1" applyBorder="1" applyAlignment="1">
      <alignment horizontal="center" vertical="center" wrapText="1"/>
    </xf>
    <xf numFmtId="0" fontId="27" fillId="40" borderId="76" xfId="1" applyFont="1" applyBorder="1" applyAlignment="1">
      <alignment horizontal="center" vertical="center" wrapText="1"/>
    </xf>
    <xf numFmtId="0" fontId="23" fillId="40" borderId="16" xfId="1" applyFont="1" applyBorder="1" applyAlignment="1">
      <alignment horizontal="center" vertical="center" wrapText="1"/>
    </xf>
    <xf numFmtId="0" fontId="23" fillId="40" borderId="83" xfId="1" applyFont="1" applyBorder="1" applyAlignment="1">
      <alignment horizontal="center" vertical="center" wrapText="1"/>
    </xf>
    <xf numFmtId="0" fontId="28" fillId="39" borderId="86" xfId="1" applyFont="1" applyFill="1" applyBorder="1" applyAlignment="1">
      <alignment horizontal="center" vertical="center" wrapText="1"/>
    </xf>
    <xf numFmtId="0" fontId="28" fillId="39" borderId="89" xfId="1" applyFont="1" applyFill="1" applyBorder="1" applyAlignment="1">
      <alignment horizontal="center" vertical="center" wrapText="1"/>
    </xf>
    <xf numFmtId="0" fontId="21" fillId="40" borderId="2" xfId="1" applyFont="1" applyAlignment="1">
      <alignment horizontal="left" vertical="top"/>
    </xf>
    <xf numFmtId="0" fontId="18" fillId="14" borderId="8" xfId="0" applyFont="1" applyFill="1" applyBorder="1" applyAlignment="1">
      <alignment horizontal="center" vertical="center" wrapText="1"/>
    </xf>
    <xf numFmtId="0" fontId="18" fillId="17" borderId="10" xfId="0" applyFont="1" applyFill="1" applyBorder="1" applyAlignment="1">
      <alignment horizontal="center" vertical="center" wrapText="1"/>
    </xf>
    <xf numFmtId="0" fontId="18" fillId="18" borderId="11" xfId="0" applyFont="1" applyFill="1" applyBorder="1" applyAlignment="1">
      <alignment horizontal="center" vertical="center" wrapText="1"/>
    </xf>
    <xf numFmtId="0" fontId="18" fillId="19" borderId="12" xfId="0" applyFont="1" applyFill="1" applyBorder="1" applyAlignment="1">
      <alignment horizontal="center" vertical="center" wrapText="1"/>
    </xf>
    <xf numFmtId="0" fontId="18" fillId="20" borderId="13" xfId="0" applyFont="1" applyFill="1" applyBorder="1" applyAlignment="1">
      <alignment horizontal="center" vertical="center" wrapText="1"/>
    </xf>
    <xf numFmtId="0" fontId="18" fillId="21" borderId="14" xfId="0" applyFont="1" applyFill="1" applyBorder="1" applyAlignment="1">
      <alignment horizontal="center" vertical="center" wrapText="1"/>
    </xf>
    <xf numFmtId="0" fontId="18" fillId="39" borderId="37" xfId="3" applyFont="1" applyFill="1" applyBorder="1" applyAlignment="1">
      <alignment horizontal="left" vertical="center"/>
    </xf>
    <xf numFmtId="0" fontId="18" fillId="39" borderId="35" xfId="3" applyFont="1" applyFill="1" applyBorder="1" applyAlignment="1">
      <alignment horizontal="right" vertical="center"/>
    </xf>
    <xf numFmtId="164" fontId="18" fillId="39" borderId="34" xfId="3" applyNumberFormat="1" applyFont="1" applyFill="1" applyBorder="1" applyAlignment="1">
      <alignment horizontal="left" vertical="center"/>
    </xf>
    <xf numFmtId="0" fontId="18" fillId="39" borderId="10" xfId="3" applyFont="1" applyFill="1" applyBorder="1" applyAlignment="1">
      <alignment horizontal="center" vertical="center" wrapText="1"/>
    </xf>
    <xf numFmtId="0" fontId="18" fillId="39" borderId="11" xfId="3" applyFont="1" applyFill="1" applyBorder="1" applyAlignment="1">
      <alignment horizontal="center" vertical="center" wrapText="1"/>
    </xf>
    <xf numFmtId="0" fontId="18" fillId="39" borderId="12" xfId="3" applyFont="1" applyFill="1" applyBorder="1" applyAlignment="1">
      <alignment horizontal="center" vertical="center" wrapText="1"/>
    </xf>
    <xf numFmtId="0" fontId="18" fillId="39" borderId="13" xfId="3" applyFont="1" applyFill="1" applyBorder="1" applyAlignment="1">
      <alignment horizontal="center" vertical="center" wrapText="1"/>
    </xf>
    <xf numFmtId="0" fontId="18" fillId="39" borderId="14" xfId="3" applyFont="1" applyFill="1" applyBorder="1" applyAlignment="1">
      <alignment horizontal="center" vertical="center" wrapText="1"/>
    </xf>
    <xf numFmtId="0" fontId="21" fillId="40" borderId="71" xfId="1" applyFont="1" applyBorder="1" applyAlignment="1">
      <alignment horizontal="center" vertical="center"/>
    </xf>
    <xf numFmtId="0" fontId="21" fillId="40" borderId="71" xfId="1" applyFont="1" applyBorder="1" applyAlignment="1">
      <alignment horizontal="left" vertical="center"/>
    </xf>
    <xf numFmtId="3" fontId="21" fillId="40" borderId="71" xfId="1" applyNumberFormat="1" applyFont="1" applyBorder="1" applyAlignment="1">
      <alignment horizontal="right" vertical="center"/>
    </xf>
    <xf numFmtId="3" fontId="21" fillId="40" borderId="70" xfId="1" applyNumberFormat="1" applyFont="1" applyBorder="1" applyAlignment="1">
      <alignment horizontal="right" vertical="center"/>
    </xf>
    <xf numFmtId="0" fontId="21" fillId="40" borderId="73" xfId="1" applyFont="1" applyBorder="1" applyAlignment="1">
      <alignment horizontal="center" vertical="center"/>
    </xf>
    <xf numFmtId="0" fontId="32" fillId="40" borderId="2" xfId="1" applyFont="1" applyAlignment="1" applyProtection="1">
      <alignment wrapText="1"/>
      <protection locked="0"/>
    </xf>
    <xf numFmtId="0" fontId="22" fillId="38" borderId="73" xfId="1" applyFont="1" applyFill="1" applyBorder="1" applyAlignment="1">
      <alignment horizontal="center" vertical="center"/>
    </xf>
    <xf numFmtId="0" fontId="21" fillId="38" borderId="82" xfId="1" applyFont="1" applyFill="1" applyBorder="1" applyAlignment="1">
      <alignment horizontal="left" vertical="center" wrapText="1"/>
    </xf>
    <xf numFmtId="0" fontId="22" fillId="38" borderId="71" xfId="1" applyFont="1" applyFill="1" applyBorder="1" applyAlignment="1">
      <alignment horizontal="center" vertical="center"/>
    </xf>
    <xf numFmtId="0" fontId="22" fillId="38" borderId="81" xfId="1" applyFont="1" applyFill="1" applyBorder="1" applyAlignment="1">
      <alignment horizontal="right" vertical="center" wrapText="1"/>
    </xf>
    <xf numFmtId="0" fontId="22" fillId="38" borderId="71" xfId="1" applyFont="1" applyFill="1" applyBorder="1" applyAlignment="1">
      <alignment horizontal="right" vertical="center" wrapText="1"/>
    </xf>
    <xf numFmtId="0" fontId="22" fillId="38" borderId="71" xfId="1" applyFont="1" applyFill="1" applyBorder="1" applyAlignment="1">
      <alignment horizontal="right" vertical="center"/>
    </xf>
    <xf numFmtId="0" fontId="22" fillId="38" borderId="70" xfId="1" applyFont="1" applyFill="1" applyBorder="1" applyAlignment="1">
      <alignment horizontal="right" vertical="center"/>
    </xf>
    <xf numFmtId="0" fontId="24" fillId="38" borderId="79" xfId="1" applyFont="1" applyFill="1" applyBorder="1" applyAlignment="1">
      <alignment horizontal="center" vertical="center"/>
    </xf>
    <xf numFmtId="0" fontId="21" fillId="38" borderId="72" xfId="1" applyFont="1" applyFill="1" applyBorder="1" applyAlignment="1">
      <alignment horizontal="left" vertical="center" wrapText="1"/>
    </xf>
    <xf numFmtId="0" fontId="21" fillId="38" borderId="71" xfId="1" applyFont="1" applyFill="1" applyBorder="1" applyAlignment="1">
      <alignment horizontal="right" vertical="center"/>
    </xf>
    <xf numFmtId="0" fontId="21" fillId="38" borderId="71" xfId="1" applyFont="1" applyFill="1" applyBorder="1" applyAlignment="1">
      <alignment horizontal="right" vertical="center" wrapText="1"/>
    </xf>
    <xf numFmtId="0" fontId="21" fillId="38" borderId="70" xfId="1" applyFont="1" applyFill="1" applyBorder="1" applyAlignment="1">
      <alignment horizontal="right" vertical="center"/>
    </xf>
    <xf numFmtId="0" fontId="22" fillId="40" borderId="27" xfId="1" applyFont="1" applyBorder="1" applyAlignment="1">
      <alignment horizontal="left" vertical="center" wrapText="1"/>
    </xf>
    <xf numFmtId="0" fontId="23" fillId="40" borderId="68" xfId="1" applyFont="1" applyBorder="1" applyAlignment="1">
      <alignment vertical="center" wrapText="1"/>
    </xf>
    <xf numFmtId="0" fontId="22" fillId="40" borderId="43" xfId="1" applyFont="1" applyBorder="1" applyAlignment="1">
      <alignment horizontal="left" vertical="center" wrapText="1"/>
    </xf>
    <xf numFmtId="0" fontId="22" fillId="40" borderId="62" xfId="1" applyFont="1" applyBorder="1" applyAlignment="1">
      <alignment horizontal="left" vertical="center"/>
    </xf>
    <xf numFmtId="0" fontId="23" fillId="40" borderId="90" xfId="1" applyFont="1" applyBorder="1" applyAlignment="1">
      <alignment vertical="center"/>
    </xf>
    <xf numFmtId="0" fontId="23" fillId="40" borderId="90" xfId="1" applyFont="1" applyBorder="1" applyAlignment="1">
      <alignment vertical="center" wrapText="1"/>
    </xf>
    <xf numFmtId="0" fontId="22" fillId="40" borderId="61" xfId="1" applyFont="1" applyBorder="1" applyAlignment="1">
      <alignment horizontal="left" vertical="center"/>
    </xf>
    <xf numFmtId="0" fontId="22" fillId="40" borderId="62" xfId="1" applyFont="1" applyBorder="1" applyAlignment="1">
      <alignment horizontal="center" vertical="center" wrapText="1"/>
    </xf>
    <xf numFmtId="0" fontId="1" fillId="40" borderId="2" xfId="1" applyFont="1" applyAlignment="1">
      <alignment horizontal="left" vertical="top"/>
    </xf>
    <xf numFmtId="0" fontId="11" fillId="40" borderId="53" xfId="1" applyFont="1" applyBorder="1" applyAlignment="1">
      <alignment horizontal="center" vertical="center" wrapText="1"/>
    </xf>
    <xf numFmtId="0" fontId="10" fillId="40" borderId="2" xfId="2" applyFont="1" applyAlignment="1">
      <alignment horizontal="center" vertical="center"/>
    </xf>
    <xf numFmtId="0" fontId="10" fillId="40" borderId="2" xfId="2" applyFont="1" applyAlignment="1">
      <alignment horizontal="left" vertical="center"/>
    </xf>
    <xf numFmtId="3" fontId="10" fillId="40" borderId="2" xfId="2" applyNumberFormat="1" applyFont="1" applyAlignment="1">
      <alignment horizontal="right" vertical="center"/>
    </xf>
    <xf numFmtId="0" fontId="10" fillId="40" borderId="2" xfId="5" applyFont="1" applyAlignment="1">
      <alignment horizontal="center" vertical="center"/>
    </xf>
    <xf numFmtId="0" fontId="10" fillId="40" borderId="2" xfId="5" applyFont="1" applyAlignment="1">
      <alignment horizontal="left" vertical="center" wrapText="1"/>
    </xf>
    <xf numFmtId="0" fontId="10" fillId="40" borderId="2" xfId="5" applyFont="1" applyAlignment="1">
      <alignment horizontal="left" vertical="center"/>
    </xf>
    <xf numFmtId="3" fontId="10" fillId="40" borderId="2" xfId="5" applyNumberFormat="1" applyFont="1" applyAlignment="1">
      <alignment horizontal="right" vertical="center"/>
    </xf>
    <xf numFmtId="0" fontId="10" fillId="40" borderId="2" xfId="1" applyFont="1" applyAlignment="1">
      <alignment horizontal="center" vertical="center"/>
    </xf>
    <xf numFmtId="0" fontId="10" fillId="40" borderId="2" xfId="1" applyFont="1" applyAlignment="1">
      <alignment horizontal="left" vertical="center" wrapText="1"/>
    </xf>
    <xf numFmtId="0" fontId="10" fillId="40" borderId="2" xfId="1" applyFont="1" applyAlignment="1">
      <alignment horizontal="left" vertical="center"/>
    </xf>
    <xf numFmtId="3" fontId="10" fillId="40" borderId="2" xfId="1" applyNumberFormat="1" applyFont="1" applyAlignment="1">
      <alignment horizontal="right" vertical="center"/>
    </xf>
    <xf numFmtId="0" fontId="18" fillId="39" borderId="10" xfId="4" applyFont="1" applyFill="1" applyBorder="1" applyAlignment="1">
      <alignment horizontal="center" vertical="center" wrapText="1"/>
    </xf>
    <xf numFmtId="0" fontId="18" fillId="39" borderId="45" xfId="4" applyFont="1" applyFill="1" applyBorder="1" applyAlignment="1">
      <alignment horizontal="center" vertical="center" wrapText="1"/>
    </xf>
    <xf numFmtId="0" fontId="18" fillId="39" borderId="13" xfId="4" applyFont="1" applyFill="1" applyBorder="1" applyAlignment="1">
      <alignment horizontal="center" vertical="center" wrapText="1"/>
    </xf>
    <xf numFmtId="0" fontId="18" fillId="39" borderId="12" xfId="4" applyFont="1" applyFill="1" applyBorder="1" applyAlignment="1">
      <alignment horizontal="center" vertical="center" wrapText="1"/>
    </xf>
    <xf numFmtId="0" fontId="18" fillId="39" borderId="46" xfId="4" applyFont="1" applyFill="1" applyBorder="1" applyAlignment="1">
      <alignment horizontal="center" vertical="center" wrapText="1"/>
    </xf>
    <xf numFmtId="0" fontId="18" fillId="39" borderId="44" xfId="4" applyFont="1" applyFill="1" applyBorder="1" applyAlignment="1">
      <alignment horizontal="center" vertical="center" wrapText="1"/>
    </xf>
    <xf numFmtId="3" fontId="0" fillId="40" borderId="2" xfId="1" applyNumberFormat="1" applyFont="1"/>
    <xf numFmtId="0" fontId="11" fillId="40" borderId="93" xfId="1" applyFont="1" applyBorder="1" applyAlignment="1">
      <alignment horizontal="center" vertical="center"/>
    </xf>
    <xf numFmtId="0" fontId="12" fillId="40" borderId="43" xfId="1" applyFont="1" applyBorder="1" applyAlignment="1">
      <alignment horizontal="center" vertical="center" wrapText="1"/>
    </xf>
    <xf numFmtId="0" fontId="17" fillId="41" borderId="2" xfId="3" applyFont="1" applyFill="1" applyAlignment="1">
      <alignment horizontal="left" vertical="top"/>
    </xf>
    <xf numFmtId="0" fontId="8" fillId="39" borderId="94" xfId="4" applyFont="1" applyFill="1" applyBorder="1" applyAlignment="1">
      <alignment horizontal="center" vertical="center"/>
    </xf>
    <xf numFmtId="0" fontId="8" fillId="39" borderId="91" xfId="4" applyFont="1" applyFill="1" applyBorder="1" applyAlignment="1">
      <alignment horizontal="center" vertical="center"/>
    </xf>
    <xf numFmtId="0" fontId="18" fillId="39" borderId="91" xfId="4" applyFont="1" applyFill="1" applyBorder="1" applyAlignment="1">
      <alignment horizontal="center" vertical="center"/>
    </xf>
    <xf numFmtId="0" fontId="18" fillId="39" borderId="92" xfId="4" applyFont="1" applyFill="1" applyBorder="1" applyAlignment="1">
      <alignment horizontal="center" vertical="center"/>
    </xf>
    <xf numFmtId="0" fontId="36" fillId="40" borderId="96" xfId="4" applyFont="1" applyBorder="1" applyAlignment="1">
      <alignment horizontal="center" vertical="center"/>
    </xf>
    <xf numFmtId="0" fontId="18" fillId="40" borderId="96" xfId="4" applyFont="1" applyBorder="1" applyAlignment="1">
      <alignment horizontal="center" vertical="center"/>
    </xf>
    <xf numFmtId="0" fontId="38" fillId="0" borderId="98" xfId="0" applyFont="1" applyBorder="1" applyAlignment="1">
      <alignment horizontal="center" vertical="center" wrapText="1"/>
    </xf>
    <xf numFmtId="0" fontId="20" fillId="0" borderId="99" xfId="3" applyFont="1" applyFill="1" applyBorder="1" applyAlignment="1">
      <alignment horizontal="left" vertical="center" wrapText="1"/>
    </xf>
    <xf numFmtId="0" fontId="40" fillId="41" borderId="99" xfId="0" applyFont="1" applyFill="1" applyBorder="1" applyAlignment="1">
      <alignment horizontal="center" vertical="center" wrapText="1"/>
    </xf>
    <xf numFmtId="3" fontId="19" fillId="40" borderId="99" xfId="4" applyNumberFormat="1" applyFont="1" applyBorder="1" applyAlignment="1">
      <alignment horizontal="right" vertical="center"/>
    </xf>
    <xf numFmtId="3" fontId="42" fillId="41" borderId="99" xfId="6" applyNumberFormat="1" applyFont="1" applyFill="1" applyBorder="1" applyAlignment="1">
      <alignment horizontal="center" vertical="center" wrapText="1"/>
    </xf>
    <xf numFmtId="0" fontId="0" fillId="0" borderId="99" xfId="0" applyBorder="1"/>
    <xf numFmtId="0" fontId="41" fillId="41" borderId="99" xfId="0" applyFont="1" applyFill="1" applyBorder="1" applyAlignment="1">
      <alignment horizontal="center" vertical="center" wrapText="1"/>
    </xf>
    <xf numFmtId="0" fontId="20" fillId="0" borderId="98" xfId="3" applyFont="1" applyFill="1" applyBorder="1" applyAlignment="1">
      <alignment horizontal="center" vertical="center"/>
    </xf>
    <xf numFmtId="0" fontId="37" fillId="40" borderId="99" xfId="4" applyFont="1" applyBorder="1" applyAlignment="1">
      <alignment horizontal="left" vertical="center"/>
    </xf>
    <xf numFmtId="0" fontId="37" fillId="40" borderId="98" xfId="4" applyFont="1" applyBorder="1" applyAlignment="1">
      <alignment horizontal="center" vertical="center"/>
    </xf>
    <xf numFmtId="0" fontId="37" fillId="40" borderId="99" xfId="4" applyFont="1" applyBorder="1" applyAlignment="1">
      <alignment horizontal="left" vertical="center" wrapText="1"/>
    </xf>
    <xf numFmtId="0" fontId="36" fillId="40" borderId="99" xfId="4" applyFont="1" applyBorder="1" applyAlignment="1">
      <alignment horizontal="center" vertical="center"/>
    </xf>
    <xf numFmtId="0" fontId="18" fillId="40" borderId="99" xfId="4" applyFont="1" applyBorder="1" applyAlignment="1">
      <alignment horizontal="center" vertical="center"/>
    </xf>
    <xf numFmtId="0" fontId="37" fillId="38" borderId="98" xfId="4" applyFont="1" applyFill="1" applyBorder="1" applyAlignment="1">
      <alignment horizontal="center" vertical="center" wrapText="1"/>
    </xf>
    <xf numFmtId="0" fontId="37" fillId="38" borderId="99" xfId="4" applyFont="1" applyFill="1" applyBorder="1" applyAlignment="1">
      <alignment horizontal="left" vertical="center" wrapText="1"/>
    </xf>
    <xf numFmtId="0" fontId="20" fillId="38" borderId="99" xfId="4" applyFont="1" applyFill="1" applyBorder="1" applyAlignment="1">
      <alignment horizontal="right" vertical="center" wrapText="1"/>
    </xf>
    <xf numFmtId="3" fontId="19" fillId="38" borderId="99" xfId="4" applyNumberFormat="1" applyFont="1" applyFill="1" applyBorder="1" applyAlignment="1">
      <alignment horizontal="right" vertical="center" wrapText="1"/>
    </xf>
    <xf numFmtId="0" fontId="19" fillId="38" borderId="99" xfId="4" applyFont="1" applyFill="1" applyBorder="1" applyAlignment="1">
      <alignment horizontal="right" vertical="center" wrapText="1"/>
    </xf>
    <xf numFmtId="0" fontId="19" fillId="38" borderId="100" xfId="4" applyFont="1" applyFill="1" applyBorder="1" applyAlignment="1">
      <alignment horizontal="right" vertical="center" wrapText="1"/>
    </xf>
    <xf numFmtId="0" fontId="37" fillId="38" borderId="101" xfId="4" applyFont="1" applyFill="1" applyBorder="1" applyAlignment="1">
      <alignment horizontal="center" vertical="center" wrapText="1"/>
    </xf>
    <xf numFmtId="0" fontId="37" fillId="38" borderId="102" xfId="4" applyFont="1" applyFill="1" applyBorder="1" applyAlignment="1">
      <alignment horizontal="left" vertical="center" wrapText="1"/>
    </xf>
    <xf numFmtId="0" fontId="20" fillId="38" borderId="102" xfId="4" applyFont="1" applyFill="1" applyBorder="1" applyAlignment="1">
      <alignment horizontal="right" vertical="center" wrapText="1"/>
    </xf>
    <xf numFmtId="3" fontId="19" fillId="38" borderId="102" xfId="4" applyNumberFormat="1" applyFont="1" applyFill="1" applyBorder="1" applyAlignment="1">
      <alignment horizontal="right" vertical="center" wrapText="1"/>
    </xf>
    <xf numFmtId="0" fontId="19" fillId="38" borderId="102" xfId="4" applyFont="1" applyFill="1" applyBorder="1" applyAlignment="1">
      <alignment horizontal="right" vertical="center" wrapText="1"/>
    </xf>
    <xf numFmtId="0" fontId="19" fillId="38" borderId="103" xfId="4" applyFont="1" applyFill="1" applyBorder="1" applyAlignment="1">
      <alignment horizontal="right" vertical="center" wrapText="1"/>
    </xf>
    <xf numFmtId="3" fontId="41" fillId="41" borderId="99" xfId="6" applyNumberFormat="1" applyFont="1" applyFill="1" applyBorder="1" applyAlignment="1">
      <alignment horizontal="center" vertical="center" wrapText="1"/>
    </xf>
    <xf numFmtId="0" fontId="18" fillId="41" borderId="96" xfId="4" applyFont="1" applyFill="1" applyBorder="1" applyAlignment="1">
      <alignment horizontal="center" vertical="center"/>
    </xf>
    <xf numFmtId="0" fontId="18" fillId="41" borderId="97" xfId="4" applyFont="1" applyFill="1" applyBorder="1" applyAlignment="1">
      <alignment horizontal="center" vertical="center"/>
    </xf>
    <xf numFmtId="3" fontId="19" fillId="41" borderId="99" xfId="4" applyNumberFormat="1" applyFont="1" applyFill="1" applyBorder="1" applyAlignment="1">
      <alignment horizontal="right" vertical="center"/>
    </xf>
    <xf numFmtId="3" fontId="19" fillId="41" borderId="100" xfId="4" applyNumberFormat="1" applyFont="1" applyFill="1" applyBorder="1" applyAlignment="1">
      <alignment horizontal="right" vertical="center" wrapText="1"/>
    </xf>
    <xf numFmtId="0" fontId="18" fillId="41" borderId="99" xfId="4" applyFont="1" applyFill="1" applyBorder="1" applyAlignment="1">
      <alignment horizontal="center" vertical="center"/>
    </xf>
    <xf numFmtId="0" fontId="18" fillId="41" borderId="100" xfId="4" applyFont="1" applyFill="1" applyBorder="1" applyAlignment="1">
      <alignment horizontal="center" vertical="center"/>
    </xf>
    <xf numFmtId="0" fontId="20" fillId="41" borderId="99" xfId="3" applyFont="1" applyFill="1" applyBorder="1" applyAlignment="1">
      <alignment horizontal="left" vertical="center" wrapText="1"/>
    </xf>
    <xf numFmtId="3" fontId="0" fillId="40" borderId="2" xfId="5" applyNumberFormat="1" applyFont="1"/>
    <xf numFmtId="0" fontId="11" fillId="40" borderId="2" xfId="1" applyFont="1" applyAlignment="1">
      <alignment horizontal="center" vertical="center" wrapText="1"/>
    </xf>
    <xf numFmtId="0" fontId="11" fillId="40" borderId="2" xfId="1" applyFont="1" applyAlignment="1">
      <alignment horizontal="center" vertical="center"/>
    </xf>
    <xf numFmtId="0" fontId="12" fillId="40" borderId="2" xfId="1" applyFont="1" applyAlignment="1">
      <alignment horizontal="center" vertical="center" wrapText="1"/>
    </xf>
    <xf numFmtId="49" fontId="10" fillId="40" borderId="2" xfId="1" applyNumberFormat="1" applyFont="1" applyAlignment="1">
      <alignment horizontal="center" vertical="center"/>
    </xf>
    <xf numFmtId="0" fontId="10" fillId="41" borderId="2" xfId="1" applyFont="1" applyFill="1" applyAlignment="1">
      <alignment horizontal="left" vertical="center"/>
    </xf>
    <xf numFmtId="0" fontId="10" fillId="41" borderId="2" xfId="1" applyFont="1" applyFill="1" applyAlignment="1">
      <alignment horizontal="center" vertical="center"/>
    </xf>
    <xf numFmtId="0" fontId="10" fillId="41" borderId="2" xfId="1" applyFont="1" applyFill="1" applyAlignment="1">
      <alignment horizontal="left" vertical="center" wrapText="1"/>
    </xf>
    <xf numFmtId="3" fontId="10" fillId="41" borderId="2" xfId="1" applyNumberFormat="1" applyFont="1" applyFill="1" applyAlignment="1">
      <alignment horizontal="right" vertical="center"/>
    </xf>
    <xf numFmtId="0" fontId="0" fillId="41" borderId="2" xfId="1" applyFont="1" applyFill="1"/>
    <xf numFmtId="49" fontId="10" fillId="40" borderId="95" xfId="5" applyNumberFormat="1" applyFont="1" applyBorder="1" applyAlignment="1">
      <alignment horizontal="center" vertical="center"/>
    </xf>
    <xf numFmtId="49" fontId="10" fillId="40" borderId="96" xfId="5" applyNumberFormat="1" applyFont="1" applyBorder="1" applyAlignment="1">
      <alignment horizontal="center" vertical="center"/>
    </xf>
    <xf numFmtId="0" fontId="10" fillId="40" borderId="96" xfId="5" applyFont="1" applyBorder="1" applyAlignment="1">
      <alignment horizontal="left" vertical="center" wrapText="1"/>
    </xf>
    <xf numFmtId="0" fontId="10" fillId="40" borderId="96" xfId="5" applyFont="1" applyBorder="1" applyAlignment="1">
      <alignment horizontal="center" vertical="center"/>
    </xf>
    <xf numFmtId="0" fontId="10" fillId="40" borderId="96" xfId="5" applyFont="1" applyBorder="1" applyAlignment="1">
      <alignment horizontal="left" vertical="center"/>
    </xf>
    <xf numFmtId="3" fontId="10" fillId="40" borderId="96" xfId="5" applyNumberFormat="1" applyFont="1" applyBorder="1" applyAlignment="1">
      <alignment horizontal="right" vertical="center"/>
    </xf>
    <xf numFmtId="3" fontId="10" fillId="40" borderId="97" xfId="5" applyNumberFormat="1" applyFont="1" applyBorder="1" applyAlignment="1">
      <alignment horizontal="right" vertical="center"/>
    </xf>
    <xf numFmtId="49" fontId="10" fillId="40" borderId="98" xfId="5" applyNumberFormat="1" applyFont="1" applyBorder="1" applyAlignment="1">
      <alignment horizontal="center" vertical="center"/>
    </xf>
    <xf numFmtId="49" fontId="10" fillId="40" borderId="99" xfId="5" applyNumberFormat="1" applyFont="1" applyBorder="1" applyAlignment="1">
      <alignment horizontal="center" vertical="center"/>
    </xf>
    <xf numFmtId="0" fontId="10" fillId="40" borderId="99" xfId="5" applyFont="1" applyBorder="1" applyAlignment="1">
      <alignment horizontal="left" vertical="center" wrapText="1"/>
    </xf>
    <xf numFmtId="0" fontId="10" fillId="40" borderId="99" xfId="5" applyFont="1" applyBorder="1" applyAlignment="1">
      <alignment horizontal="center" vertical="center"/>
    </xf>
    <xf numFmtId="0" fontId="10" fillId="40" borderId="99" xfId="5" applyFont="1" applyBorder="1" applyAlignment="1">
      <alignment horizontal="left" vertical="center"/>
    </xf>
    <xf numFmtId="3" fontId="10" fillId="40" borderId="99" xfId="5" applyNumberFormat="1" applyFont="1" applyBorder="1" applyAlignment="1">
      <alignment horizontal="right" vertical="center"/>
    </xf>
    <xf numFmtId="3" fontId="10" fillId="40" borderId="100" xfId="5" applyNumberFormat="1" applyFont="1" applyBorder="1" applyAlignment="1">
      <alignment horizontal="right" vertical="center"/>
    </xf>
    <xf numFmtId="0" fontId="10" fillId="40" borderId="98" xfId="5" applyFont="1" applyBorder="1" applyAlignment="1">
      <alignment horizontal="center" vertical="center"/>
    </xf>
    <xf numFmtId="0" fontId="10" fillId="40" borderId="101" xfId="5" applyFont="1" applyBorder="1" applyAlignment="1">
      <alignment horizontal="center" vertical="center"/>
    </xf>
    <xf numFmtId="0" fontId="10" fillId="40" borderId="102" xfId="5" applyFont="1" applyBorder="1" applyAlignment="1">
      <alignment horizontal="center" vertical="center"/>
    </xf>
    <xf numFmtId="0" fontId="10" fillId="40" borderId="102" xfId="5" applyFont="1" applyBorder="1" applyAlignment="1">
      <alignment horizontal="left" vertical="center" wrapText="1"/>
    </xf>
    <xf numFmtId="0" fontId="10" fillId="40" borderId="102" xfId="5" applyFont="1" applyBorder="1" applyAlignment="1">
      <alignment horizontal="left" vertical="center"/>
    </xf>
    <xf numFmtId="3" fontId="10" fillId="40" borderId="102" xfId="5" applyNumberFormat="1" applyFont="1" applyBorder="1" applyAlignment="1">
      <alignment horizontal="right" vertical="center"/>
    </xf>
    <xf numFmtId="3" fontId="10" fillId="40" borderId="103" xfId="5" applyNumberFormat="1" applyFont="1" applyBorder="1" applyAlignment="1">
      <alignment horizontal="right" vertical="center"/>
    </xf>
    <xf numFmtId="0" fontId="21" fillId="40" borderId="71" xfId="1" applyFont="1" applyBorder="1" applyAlignment="1">
      <alignment horizontal="left" vertical="center" wrapText="1"/>
    </xf>
    <xf numFmtId="0" fontId="18" fillId="22" borderId="91" xfId="0" applyFont="1" applyFill="1" applyBorder="1" applyAlignment="1">
      <alignment horizontal="center" vertical="center"/>
    </xf>
    <xf numFmtId="0" fontId="43" fillId="24" borderId="96" xfId="0" applyFont="1" applyFill="1" applyBorder="1" applyAlignment="1">
      <alignment horizontal="center" vertical="center"/>
    </xf>
    <xf numFmtId="0" fontId="43" fillId="25" borderId="96" xfId="0" applyFont="1" applyFill="1" applyBorder="1" applyAlignment="1">
      <alignment horizontal="center" vertical="center"/>
    </xf>
    <xf numFmtId="0" fontId="43" fillId="26" borderId="96" xfId="0" applyFont="1" applyFill="1" applyBorder="1" applyAlignment="1">
      <alignment horizontal="center" vertical="center"/>
    </xf>
    <xf numFmtId="0" fontId="44" fillId="28" borderId="99" xfId="0" applyFont="1" applyFill="1" applyBorder="1" applyAlignment="1">
      <alignment horizontal="center" vertical="center"/>
    </xf>
    <xf numFmtId="0" fontId="43" fillId="24" borderId="99" xfId="0" applyFont="1" applyFill="1" applyBorder="1" applyAlignment="1">
      <alignment horizontal="center" vertical="center"/>
    </xf>
    <xf numFmtId="0" fontId="43" fillId="25" borderId="99" xfId="0" applyFont="1" applyFill="1" applyBorder="1" applyAlignment="1">
      <alignment horizontal="center" vertical="center"/>
    </xf>
    <xf numFmtId="0" fontId="43" fillId="29" borderId="99" xfId="0" applyFont="1" applyFill="1" applyBorder="1" applyAlignment="1">
      <alignment horizontal="center" vertical="center"/>
    </xf>
    <xf numFmtId="0" fontId="44" fillId="31" borderId="99" xfId="0" applyFont="1" applyFill="1" applyBorder="1" applyAlignment="1">
      <alignment horizontal="left" vertical="center" wrapText="1"/>
    </xf>
    <xf numFmtId="0" fontId="43" fillId="32" borderId="99" xfId="0" applyFont="1" applyFill="1" applyBorder="1" applyAlignment="1">
      <alignment horizontal="left" vertical="center" wrapText="1"/>
    </xf>
    <xf numFmtId="0" fontId="44" fillId="36" borderId="99" xfId="0" applyFont="1" applyFill="1" applyBorder="1" applyAlignment="1">
      <alignment horizontal="left" vertical="center" wrapText="1"/>
    </xf>
    <xf numFmtId="0" fontId="43" fillId="37" borderId="99" xfId="0" applyFont="1" applyFill="1" applyBorder="1" applyAlignment="1">
      <alignment horizontal="left" vertical="center" wrapText="1"/>
    </xf>
    <xf numFmtId="0" fontId="10" fillId="40" borderId="95" xfId="1" applyFont="1" applyBorder="1" applyAlignment="1">
      <alignment horizontal="center" vertical="center"/>
    </xf>
    <xf numFmtId="0" fontId="10" fillId="40" borderId="96" xfId="1" applyFont="1" applyBorder="1" applyAlignment="1">
      <alignment horizontal="center" vertical="center"/>
    </xf>
    <xf numFmtId="0" fontId="10" fillId="40" borderId="96" xfId="1" applyFont="1" applyBorder="1" applyAlignment="1">
      <alignment horizontal="left" vertical="center" wrapText="1"/>
    </xf>
    <xf numFmtId="0" fontId="10" fillId="40" borderId="96" xfId="1" applyFont="1" applyBorder="1" applyAlignment="1">
      <alignment horizontal="left" vertical="center"/>
    </xf>
    <xf numFmtId="3" fontId="10" fillId="40" borderId="96" xfId="1" applyNumberFormat="1" applyFont="1" applyBorder="1" applyAlignment="1">
      <alignment horizontal="right" vertical="center"/>
    </xf>
    <xf numFmtId="3" fontId="10" fillId="40" borderId="97" xfId="1" applyNumberFormat="1" applyFont="1" applyBorder="1" applyAlignment="1">
      <alignment horizontal="right" vertical="center"/>
    </xf>
    <xf numFmtId="0" fontId="10" fillId="40" borderId="98" xfId="1" applyFont="1" applyBorder="1" applyAlignment="1">
      <alignment horizontal="center" vertical="center"/>
    </xf>
    <xf numFmtId="0" fontId="10" fillId="40" borderId="99" xfId="1" applyFont="1" applyBorder="1" applyAlignment="1">
      <alignment horizontal="center" vertical="center"/>
    </xf>
    <xf numFmtId="0" fontId="10" fillId="40" borderId="99" xfId="1" applyFont="1" applyBorder="1" applyAlignment="1">
      <alignment horizontal="left" vertical="center" wrapText="1"/>
    </xf>
    <xf numFmtId="0" fontId="10" fillId="40" borderId="99" xfId="1" applyFont="1" applyBorder="1" applyAlignment="1">
      <alignment horizontal="left" vertical="center"/>
    </xf>
    <xf numFmtId="3" fontId="10" fillId="40" borderId="99" xfId="1" applyNumberFormat="1" applyFont="1" applyBorder="1" applyAlignment="1">
      <alignment horizontal="right" vertical="center"/>
    </xf>
    <xf numFmtId="3" fontId="10" fillId="40" borderId="100" xfId="1" applyNumberFormat="1" applyFont="1" applyBorder="1" applyAlignment="1">
      <alignment horizontal="right" vertical="center"/>
    </xf>
    <xf numFmtId="0" fontId="10" fillId="41" borderId="99" xfId="1" applyFont="1" applyFill="1" applyBorder="1" applyAlignment="1">
      <alignment horizontal="left" vertical="center"/>
    </xf>
    <xf numFmtId="3" fontId="10" fillId="41" borderId="99" xfId="1" applyNumberFormat="1" applyFont="1" applyFill="1" applyBorder="1" applyAlignment="1">
      <alignment horizontal="right" vertical="center"/>
    </xf>
    <xf numFmtId="3" fontId="10" fillId="41" borderId="100" xfId="1" applyNumberFormat="1" applyFont="1" applyFill="1" applyBorder="1" applyAlignment="1">
      <alignment horizontal="right" vertical="center"/>
    </xf>
    <xf numFmtId="0" fontId="10" fillId="40" borderId="101" xfId="1" applyFont="1" applyBorder="1" applyAlignment="1">
      <alignment horizontal="center" vertical="center"/>
    </xf>
    <xf numFmtId="0" fontId="10" fillId="40" borderId="102" xfId="1" applyFont="1" applyBorder="1" applyAlignment="1">
      <alignment horizontal="center" vertical="center"/>
    </xf>
    <xf numFmtId="0" fontId="10" fillId="40" borderId="102" xfId="1" applyFont="1" applyBorder="1" applyAlignment="1">
      <alignment horizontal="left" vertical="center" wrapText="1"/>
    </xf>
    <xf numFmtId="0" fontId="10" fillId="40" borderId="102" xfId="1" applyFont="1" applyBorder="1" applyAlignment="1">
      <alignment horizontal="left" vertical="center"/>
    </xf>
    <xf numFmtId="3" fontId="10" fillId="40" borderId="102" xfId="1" applyNumberFormat="1" applyFont="1" applyBorder="1" applyAlignment="1">
      <alignment horizontal="right" vertical="center"/>
    </xf>
    <xf numFmtId="3" fontId="10" fillId="40" borderId="103" xfId="1" applyNumberFormat="1" applyFont="1" applyBorder="1" applyAlignment="1">
      <alignment horizontal="right" vertical="center"/>
    </xf>
    <xf numFmtId="0" fontId="10" fillId="40" borderId="104" xfId="2" applyFont="1" applyBorder="1" applyAlignment="1">
      <alignment horizontal="center" vertical="center"/>
    </xf>
    <xf numFmtId="49" fontId="10" fillId="40" borderId="105" xfId="2" applyNumberFormat="1" applyFont="1" applyBorder="1" applyAlignment="1">
      <alignment horizontal="center" vertical="center"/>
    </xf>
    <xf numFmtId="0" fontId="10" fillId="40" borderId="105" xfId="2" applyFont="1" applyBorder="1" applyAlignment="1">
      <alignment horizontal="center" vertical="center"/>
    </xf>
    <xf numFmtId="0" fontId="10" fillId="40" borderId="105" xfId="2" applyFont="1" applyBorder="1" applyAlignment="1">
      <alignment horizontal="left" vertical="center"/>
    </xf>
    <xf numFmtId="3" fontId="10" fillId="40" borderId="105" xfId="2" applyNumberFormat="1" applyFont="1" applyBorder="1" applyAlignment="1">
      <alignment horizontal="right" vertical="center"/>
    </xf>
    <xf numFmtId="3" fontId="10" fillId="40" borderId="106" xfId="2" applyNumberFormat="1" applyFont="1" applyBorder="1" applyAlignment="1">
      <alignment horizontal="right" vertical="center"/>
    </xf>
    <xf numFmtId="0" fontId="10" fillId="41" borderId="105" xfId="2" applyFont="1" applyFill="1" applyBorder="1" applyAlignment="1">
      <alignment horizontal="left" vertical="center"/>
    </xf>
    <xf numFmtId="3" fontId="10" fillId="41" borderId="105" xfId="2" applyNumberFormat="1" applyFont="1" applyFill="1" applyBorder="1" applyAlignment="1">
      <alignment horizontal="right" vertical="center"/>
    </xf>
    <xf numFmtId="3" fontId="10" fillId="41" borderId="106" xfId="2" applyNumberFormat="1" applyFont="1" applyFill="1" applyBorder="1" applyAlignment="1">
      <alignment horizontal="right" vertical="center"/>
    </xf>
    <xf numFmtId="3" fontId="10" fillId="0" borderId="105" xfId="2" applyNumberFormat="1" applyFont="1" applyFill="1" applyBorder="1" applyAlignment="1">
      <alignment horizontal="right" vertical="center"/>
    </xf>
    <xf numFmtId="3" fontId="10" fillId="0" borderId="106" xfId="2" applyNumberFormat="1" applyFont="1" applyFill="1" applyBorder="1" applyAlignment="1">
      <alignment horizontal="right" vertical="center"/>
    </xf>
    <xf numFmtId="0" fontId="10" fillId="40" borderId="107" xfId="2" applyFont="1" applyBorder="1" applyAlignment="1">
      <alignment horizontal="center" vertical="center"/>
    </xf>
    <xf numFmtId="49" fontId="10" fillId="40" borderId="108" xfId="2" applyNumberFormat="1" applyFont="1" applyBorder="1" applyAlignment="1">
      <alignment horizontal="center" vertical="center"/>
    </xf>
    <xf numFmtId="0" fontId="10" fillId="40" borderId="108" xfId="2" applyFont="1" applyBorder="1" applyAlignment="1">
      <alignment horizontal="center" vertical="center"/>
    </xf>
    <xf numFmtId="0" fontId="10" fillId="40" borderId="108" xfId="2" applyFont="1" applyBorder="1" applyAlignment="1">
      <alignment horizontal="left" vertical="center"/>
    </xf>
    <xf numFmtId="3" fontId="10" fillId="40" borderId="108" xfId="2" applyNumberFormat="1" applyFont="1" applyBorder="1" applyAlignment="1">
      <alignment horizontal="right" vertical="center"/>
    </xf>
    <xf numFmtId="3" fontId="10" fillId="40" borderId="15" xfId="2" applyNumberFormat="1" applyFont="1" applyBorder="1" applyAlignment="1">
      <alignment horizontal="right" vertical="center"/>
    </xf>
    <xf numFmtId="0" fontId="18" fillId="39" borderId="91" xfId="3" applyFont="1" applyFill="1" applyBorder="1" applyAlignment="1">
      <alignment horizontal="center" vertical="center"/>
    </xf>
    <xf numFmtId="0" fontId="20" fillId="40" borderId="99" xfId="3" applyFont="1" applyBorder="1" applyAlignment="1">
      <alignment horizontal="center" vertical="center"/>
    </xf>
    <xf numFmtId="0" fontId="18" fillId="40" borderId="99" xfId="3" applyFont="1" applyBorder="1" applyAlignment="1">
      <alignment horizontal="center" vertical="center"/>
    </xf>
    <xf numFmtId="0" fontId="18" fillId="41" borderId="99" xfId="3" applyFont="1" applyFill="1" applyBorder="1" applyAlignment="1">
      <alignment horizontal="center" vertical="center"/>
    </xf>
    <xf numFmtId="0" fontId="20" fillId="41" borderId="99" xfId="3" applyFont="1" applyFill="1" applyBorder="1" applyAlignment="1">
      <alignment horizontal="left" vertical="center"/>
    </xf>
    <xf numFmtId="4" fontId="30" fillId="41" borderId="99" xfId="0" applyNumberFormat="1" applyFont="1" applyFill="1" applyBorder="1" applyAlignment="1">
      <alignment horizontal="right" vertical="center"/>
    </xf>
    <xf numFmtId="3" fontId="20" fillId="41" borderId="99" xfId="3" applyNumberFormat="1" applyFont="1" applyFill="1" applyBorder="1" applyAlignment="1">
      <alignment horizontal="right" vertical="center"/>
    </xf>
    <xf numFmtId="4" fontId="20" fillId="41" borderId="99" xfId="3" applyNumberFormat="1" applyFont="1" applyFill="1" applyBorder="1" applyAlignment="1">
      <alignment horizontal="right" vertical="center"/>
    </xf>
    <xf numFmtId="0" fontId="18" fillId="41" borderId="99" xfId="3" applyFont="1" applyFill="1" applyBorder="1" applyAlignment="1">
      <alignment horizontal="left" vertical="center"/>
    </xf>
    <xf numFmtId="4" fontId="18" fillId="41" borderId="99" xfId="3" applyNumberFormat="1" applyFont="1" applyFill="1" applyBorder="1" applyAlignment="1">
      <alignment horizontal="right" vertical="center"/>
    </xf>
    <xf numFmtId="3" fontId="18" fillId="41" borderId="99" xfId="3" applyNumberFormat="1" applyFont="1" applyFill="1" applyBorder="1" applyAlignment="1">
      <alignment horizontal="right" vertical="center"/>
    </xf>
    <xf numFmtId="0" fontId="20" fillId="41" borderId="99" xfId="3" applyFont="1" applyFill="1" applyBorder="1" applyAlignment="1">
      <alignment horizontal="center" vertical="center"/>
    </xf>
    <xf numFmtId="0" fontId="18" fillId="41" borderId="99" xfId="3" applyFont="1" applyFill="1" applyBorder="1" applyAlignment="1">
      <alignment horizontal="left" vertical="center" wrapText="1"/>
    </xf>
    <xf numFmtId="0" fontId="10" fillId="40" borderId="109" xfId="1" applyFont="1" applyBorder="1" applyAlignment="1">
      <alignment horizontal="center" vertical="center"/>
    </xf>
    <xf numFmtId="0" fontId="10" fillId="40" borderId="110" xfId="1" applyFont="1" applyBorder="1" applyAlignment="1">
      <alignment horizontal="left" vertical="center"/>
    </xf>
    <xf numFmtId="0" fontId="10" fillId="40" borderId="110" xfId="1" applyFont="1" applyBorder="1" applyAlignment="1">
      <alignment horizontal="center" vertical="center"/>
    </xf>
    <xf numFmtId="0" fontId="10" fillId="40" borderId="110" xfId="1" applyFont="1" applyBorder="1" applyAlignment="1">
      <alignment horizontal="left" vertical="center" wrapText="1"/>
    </xf>
    <xf numFmtId="3" fontId="10" fillId="40" borderId="110" xfId="1" applyNumberFormat="1" applyFont="1" applyBorder="1" applyAlignment="1">
      <alignment horizontal="right" vertical="center"/>
    </xf>
    <xf numFmtId="3" fontId="10" fillId="40" borderId="111" xfId="1" applyNumberFormat="1" applyFont="1" applyBorder="1" applyAlignment="1">
      <alignment horizontal="right" vertical="center"/>
    </xf>
    <xf numFmtId="0" fontId="10" fillId="40" borderId="112" xfId="1" applyFont="1" applyBorder="1" applyAlignment="1">
      <alignment horizontal="center" vertical="center"/>
    </xf>
    <xf numFmtId="0" fontId="10" fillId="40" borderId="113" xfId="1" applyFont="1" applyBorder="1" applyAlignment="1">
      <alignment horizontal="left" vertical="center"/>
    </xf>
    <xf numFmtId="0" fontId="10" fillId="40" borderId="113" xfId="1" applyFont="1" applyBorder="1" applyAlignment="1">
      <alignment horizontal="center" vertical="center"/>
    </xf>
    <xf numFmtId="0" fontId="10" fillId="40" borderId="113" xfId="1" applyFont="1" applyBorder="1" applyAlignment="1">
      <alignment horizontal="left" vertical="center" wrapText="1"/>
    </xf>
    <xf numFmtId="3" fontId="10" fillId="40" borderId="113" xfId="1" applyNumberFormat="1" applyFont="1" applyBorder="1" applyAlignment="1">
      <alignment horizontal="right" vertical="center"/>
    </xf>
    <xf numFmtId="3" fontId="10" fillId="40" borderId="114" xfId="1" applyNumberFormat="1" applyFont="1" applyBorder="1" applyAlignment="1">
      <alignment horizontal="right" vertical="center"/>
    </xf>
    <xf numFmtId="0" fontId="10" fillId="40" borderId="115" xfId="1" applyFont="1" applyBorder="1" applyAlignment="1">
      <alignment horizontal="center" vertical="center"/>
    </xf>
    <xf numFmtId="0" fontId="10" fillId="40" borderId="116" xfId="1" applyFont="1" applyBorder="1" applyAlignment="1">
      <alignment horizontal="center" vertical="center"/>
    </xf>
    <xf numFmtId="0" fontId="10" fillId="40" borderId="116" xfId="1" applyFont="1" applyBorder="1" applyAlignment="1">
      <alignment horizontal="left" vertical="center" wrapText="1"/>
    </xf>
    <xf numFmtId="0" fontId="10" fillId="40" borderId="116" xfId="1" applyFont="1" applyBorder="1" applyAlignment="1">
      <alignment horizontal="left" vertical="center"/>
    </xf>
    <xf numFmtId="3" fontId="10" fillId="40" borderId="116" xfId="1" applyNumberFormat="1" applyFont="1" applyBorder="1" applyAlignment="1">
      <alignment horizontal="right" vertical="center"/>
    </xf>
    <xf numFmtId="3" fontId="10" fillId="40" borderId="117" xfId="1" applyNumberFormat="1" applyFont="1" applyBorder="1" applyAlignment="1">
      <alignment horizontal="right" vertical="center"/>
    </xf>
    <xf numFmtId="166" fontId="0" fillId="0" borderId="99" xfId="6" applyNumberFormat="1" applyFont="1" applyBorder="1"/>
    <xf numFmtId="166" fontId="19" fillId="40" borderId="99" xfId="6" applyNumberFormat="1" applyFont="1" applyFill="1" applyBorder="1" applyAlignment="1">
      <alignment horizontal="right" vertical="center"/>
    </xf>
    <xf numFmtId="0" fontId="21" fillId="40" borderId="2" xfId="1" applyFont="1" applyAlignment="1">
      <alignment horizontal="center" vertical="center"/>
    </xf>
    <xf numFmtId="0" fontId="21" fillId="40" borderId="2" xfId="1" applyFont="1" applyAlignment="1">
      <alignment horizontal="left" vertical="center" wrapText="1"/>
    </xf>
    <xf numFmtId="0" fontId="47" fillId="41" borderId="2" xfId="1" applyFont="1" applyFill="1" applyAlignment="1">
      <alignment horizontal="left" vertical="center" wrapText="1"/>
    </xf>
    <xf numFmtId="0" fontId="21" fillId="41" borderId="2" xfId="1" applyFont="1" applyFill="1" applyAlignment="1">
      <alignment horizontal="left" vertical="center" wrapText="1"/>
    </xf>
    <xf numFmtId="3" fontId="47" fillId="41" borderId="2" xfId="1" applyNumberFormat="1" applyFont="1" applyFill="1" applyAlignment="1">
      <alignment horizontal="right" vertical="center"/>
    </xf>
    <xf numFmtId="0" fontId="16" fillId="40" borderId="9" xfId="1" applyFont="1" applyBorder="1" applyAlignment="1">
      <alignment horizontal="left" vertical="center"/>
    </xf>
    <xf numFmtId="3" fontId="15" fillId="40" borderId="2" xfId="1" applyNumberFormat="1" applyFont="1"/>
    <xf numFmtId="0" fontId="15" fillId="41" borderId="2" xfId="1" applyFont="1" applyFill="1" applyAlignment="1" applyProtection="1">
      <alignment wrapText="1"/>
      <protection locked="0"/>
    </xf>
    <xf numFmtId="0" fontId="15" fillId="41" borderId="2" xfId="1" applyFont="1" applyFill="1"/>
    <xf numFmtId="0" fontId="0" fillId="41" borderId="2" xfId="2" applyFont="1" applyFill="1" applyAlignment="1" applyProtection="1">
      <alignment wrapText="1"/>
      <protection locked="0"/>
    </xf>
    <xf numFmtId="0" fontId="10" fillId="41" borderId="104" xfId="2" applyFont="1" applyFill="1" applyBorder="1" applyAlignment="1">
      <alignment horizontal="center" vertical="center"/>
    </xf>
    <xf numFmtId="49" fontId="10" fillId="41" borderId="105" xfId="2" applyNumberFormat="1" applyFont="1" applyFill="1" applyBorder="1" applyAlignment="1">
      <alignment horizontal="center" vertical="center"/>
    </xf>
    <xf numFmtId="0" fontId="0" fillId="41" borderId="2" xfId="2" applyFont="1" applyFill="1"/>
    <xf numFmtId="0" fontId="11" fillId="40" borderId="118" xfId="2" applyFont="1" applyBorder="1" applyAlignment="1">
      <alignment horizontal="center" vertical="center" wrapText="1"/>
    </xf>
    <xf numFmtId="0" fontId="11" fillId="40" borderId="119" xfId="2" applyFont="1" applyBorder="1" applyAlignment="1">
      <alignment horizontal="center" vertical="center" wrapText="1"/>
    </xf>
    <xf numFmtId="0" fontId="11" fillId="40" borderId="119" xfId="2" applyFont="1" applyBorder="1" applyAlignment="1">
      <alignment horizontal="center" vertical="center"/>
    </xf>
    <xf numFmtId="0" fontId="11" fillId="40" borderId="120" xfId="2" applyFont="1" applyBorder="1" applyAlignment="1">
      <alignment horizontal="center" vertical="center"/>
    </xf>
    <xf numFmtId="3" fontId="10" fillId="40" borderId="105" xfId="1" applyNumberFormat="1" applyFont="1" applyBorder="1" applyAlignment="1">
      <alignment horizontal="right" vertical="center"/>
    </xf>
    <xf numFmtId="0" fontId="15" fillId="0" borderId="2" xfId="3" applyFont="1" applyFill="1" applyAlignment="1" applyProtection="1">
      <alignment wrapText="1"/>
      <protection locked="0"/>
    </xf>
    <xf numFmtId="0" fontId="18" fillId="0" borderId="13" xfId="3" applyFont="1" applyFill="1" applyBorder="1" applyAlignment="1">
      <alignment horizontal="center" vertical="center" wrapText="1"/>
    </xf>
    <xf numFmtId="0" fontId="18" fillId="0" borderId="91" xfId="3" applyFont="1" applyFill="1" applyBorder="1" applyAlignment="1">
      <alignment horizontal="center" vertical="center"/>
    </xf>
    <xf numFmtId="0" fontId="18" fillId="0" borderId="99" xfId="3" applyFont="1" applyFill="1" applyBorder="1" applyAlignment="1">
      <alignment horizontal="center" vertical="center"/>
    </xf>
    <xf numFmtId="3" fontId="20" fillId="0" borderId="99" xfId="3" applyNumberFormat="1" applyFont="1" applyFill="1" applyBorder="1" applyAlignment="1">
      <alignment horizontal="right" vertical="center"/>
    </xf>
    <xf numFmtId="3" fontId="18" fillId="0" borderId="99" xfId="3" applyNumberFormat="1" applyFont="1" applyFill="1" applyBorder="1" applyAlignment="1">
      <alignment horizontal="right" vertical="center"/>
    </xf>
    <xf numFmtId="49" fontId="20" fillId="0" borderId="99" xfId="3" applyNumberFormat="1" applyFont="1" applyFill="1" applyBorder="1" applyAlignment="1">
      <alignment horizontal="right" vertical="center"/>
    </xf>
    <xf numFmtId="165" fontId="20" fillId="0" borderId="99" xfId="3" applyNumberFormat="1" applyFont="1" applyFill="1" applyBorder="1" applyAlignment="1">
      <alignment horizontal="right" vertical="center"/>
    </xf>
    <xf numFmtId="165" fontId="18" fillId="0" borderId="99" xfId="3" applyNumberFormat="1" applyFont="1" applyFill="1" applyBorder="1" applyAlignment="1">
      <alignment horizontal="right" vertical="center"/>
    </xf>
    <xf numFmtId="0" fontId="17" fillId="0" borderId="2" xfId="3" applyFont="1" applyFill="1" applyAlignment="1">
      <alignment horizontal="left" vertical="top"/>
    </xf>
    <xf numFmtId="0" fontId="16" fillId="0" borderId="31" xfId="3" applyFont="1" applyFill="1" applyBorder="1" applyAlignment="1">
      <alignment horizontal="left" vertical="center"/>
    </xf>
    <xf numFmtId="0" fontId="16" fillId="0" borderId="28" xfId="3" applyFont="1" applyFill="1" applyBorder="1" applyAlignment="1">
      <alignment horizontal="left" vertical="center"/>
    </xf>
    <xf numFmtId="0" fontId="16" fillId="0" borderId="24" xfId="3" applyFont="1" applyFill="1" applyBorder="1" applyAlignment="1">
      <alignment horizontal="left" vertical="center"/>
    </xf>
    <xf numFmtId="0" fontId="15" fillId="0" borderId="2" xfId="3" applyFont="1" applyFill="1"/>
    <xf numFmtId="0" fontId="18" fillId="0" borderId="92" xfId="3" applyFont="1" applyFill="1" applyBorder="1" applyAlignment="1">
      <alignment horizontal="center" vertical="center"/>
    </xf>
    <xf numFmtId="10" fontId="10" fillId="40" borderId="2" xfId="1" applyNumberFormat="1" applyFont="1" applyAlignment="1">
      <alignment horizontal="right" vertical="center"/>
    </xf>
    <xf numFmtId="0" fontId="0" fillId="0" borderId="2" xfId="1" applyFont="1" applyFill="1" applyAlignment="1" applyProtection="1">
      <alignment wrapText="1"/>
      <protection locked="0"/>
    </xf>
    <xf numFmtId="0" fontId="10" fillId="0" borderId="112" xfId="1" applyFont="1" applyFill="1" applyBorder="1" applyAlignment="1">
      <alignment horizontal="center" vertical="center"/>
    </xf>
    <xf numFmtId="0" fontId="10" fillId="0" borderId="113" xfId="1" applyFont="1" applyFill="1" applyBorder="1" applyAlignment="1">
      <alignment horizontal="left" vertical="center"/>
    </xf>
    <xf numFmtId="0" fontId="10" fillId="0" borderId="113" xfId="1" applyFont="1" applyFill="1" applyBorder="1" applyAlignment="1">
      <alignment horizontal="left" vertical="center" wrapText="1"/>
    </xf>
    <xf numFmtId="0" fontId="0" fillId="0" borderId="2" xfId="1" applyFont="1" applyFill="1"/>
    <xf numFmtId="166" fontId="19" fillId="0" borderId="99" xfId="6" applyNumberFormat="1" applyFont="1" applyFill="1" applyBorder="1" applyAlignment="1">
      <alignment horizontal="right" vertical="center"/>
    </xf>
    <xf numFmtId="3" fontId="19" fillId="0" borderId="99" xfId="4" applyNumberFormat="1" applyFont="1" applyFill="1" applyBorder="1" applyAlignment="1">
      <alignment horizontal="right" vertical="center"/>
    </xf>
    <xf numFmtId="3" fontId="21" fillId="0" borderId="71" xfId="1" applyNumberFormat="1" applyFont="1" applyFill="1" applyBorder="1" applyAlignment="1">
      <alignment horizontal="right" vertical="center"/>
    </xf>
    <xf numFmtId="0" fontId="15" fillId="0" borderId="2" xfId="4" applyFont="1" applyFill="1" applyAlignment="1" applyProtection="1">
      <alignment wrapText="1"/>
      <protection locked="0"/>
    </xf>
    <xf numFmtId="0" fontId="15" fillId="0" borderId="2" xfId="4" applyFont="1" applyFill="1"/>
    <xf numFmtId="0" fontId="0" fillId="0" borderId="2" xfId="5" applyFont="1" applyFill="1" applyAlignment="1" applyProtection="1">
      <alignment wrapText="1"/>
      <protection locked="0"/>
    </xf>
    <xf numFmtId="0" fontId="0" fillId="0" borderId="2" xfId="5" applyFont="1" applyFill="1"/>
    <xf numFmtId="4" fontId="44" fillId="0" borderId="99" xfId="0" applyNumberFormat="1" applyFont="1" applyBorder="1" applyAlignment="1">
      <alignment horizontal="right" vertical="center"/>
    </xf>
    <xf numFmtId="3" fontId="44" fillId="0" borderId="99" xfId="0" applyNumberFormat="1" applyFont="1" applyBorder="1" applyAlignment="1">
      <alignment horizontal="center" vertical="center"/>
    </xf>
    <xf numFmtId="4" fontId="43" fillId="0" borderId="99" xfId="0" applyNumberFormat="1" applyFont="1" applyBorder="1" applyAlignment="1">
      <alignment horizontal="right" vertical="center"/>
    </xf>
    <xf numFmtId="3" fontId="43" fillId="0" borderId="99" xfId="0" applyNumberFormat="1" applyFont="1" applyBorder="1" applyAlignment="1">
      <alignment horizontal="center" vertical="center"/>
    </xf>
    <xf numFmtId="0" fontId="43" fillId="0" borderId="99" xfId="0" applyFont="1" applyBorder="1" applyAlignment="1">
      <alignment horizontal="center" vertical="center"/>
    </xf>
    <xf numFmtId="3" fontId="43" fillId="0" borderId="99" xfId="0" applyNumberFormat="1" applyFont="1" applyBorder="1" applyAlignment="1">
      <alignment horizontal="right" vertical="center"/>
    </xf>
    <xf numFmtId="0" fontId="43" fillId="0" borderId="96" xfId="0" applyFont="1" applyBorder="1" applyAlignment="1">
      <alignment horizontal="center" vertical="center"/>
    </xf>
    <xf numFmtId="165" fontId="10" fillId="40" borderId="99" xfId="1" applyNumberFormat="1" applyFont="1" applyBorder="1" applyAlignment="1">
      <alignment horizontal="right" vertical="center"/>
    </xf>
    <xf numFmtId="165" fontId="10" fillId="40" borderId="100" xfId="1" applyNumberFormat="1" applyFont="1" applyBorder="1" applyAlignment="1">
      <alignment horizontal="right" vertical="center"/>
    </xf>
    <xf numFmtId="165" fontId="10" fillId="40" borderId="106" xfId="2" applyNumberFormat="1" applyFont="1" applyBorder="1" applyAlignment="1">
      <alignment horizontal="right" vertical="center"/>
    </xf>
    <xf numFmtId="165" fontId="10" fillId="40" borderId="105" xfId="2" applyNumberFormat="1" applyFont="1" applyBorder="1" applyAlignment="1">
      <alignment horizontal="right" vertical="center"/>
    </xf>
    <xf numFmtId="49" fontId="10" fillId="41" borderId="98" xfId="5" applyNumberFormat="1" applyFont="1" applyFill="1" applyBorder="1" applyAlignment="1">
      <alignment horizontal="center" vertical="center"/>
    </xf>
    <xf numFmtId="0" fontId="10" fillId="41" borderId="99" xfId="5" applyFont="1" applyFill="1" applyBorder="1" applyAlignment="1">
      <alignment horizontal="left" vertical="center" wrapText="1"/>
    </xf>
    <xf numFmtId="0" fontId="10" fillId="41" borderId="99" xfId="5" applyFont="1" applyFill="1" applyBorder="1" applyAlignment="1">
      <alignment horizontal="left" vertical="center"/>
    </xf>
    <xf numFmtId="3" fontId="10" fillId="41" borderId="99" xfId="5" applyNumberFormat="1" applyFont="1" applyFill="1" applyBorder="1" applyAlignment="1">
      <alignment horizontal="right" vertical="center"/>
    </xf>
    <xf numFmtId="0" fontId="43" fillId="41" borderId="96" xfId="0" applyFont="1" applyFill="1" applyBorder="1" applyAlignment="1">
      <alignment horizontal="center" vertical="center"/>
    </xf>
    <xf numFmtId="0" fontId="43" fillId="41" borderId="99" xfId="0" applyFont="1" applyFill="1" applyBorder="1" applyAlignment="1">
      <alignment horizontal="center" vertical="center"/>
    </xf>
    <xf numFmtId="3" fontId="44" fillId="41" borderId="99" xfId="0" applyNumberFormat="1" applyFont="1" applyFill="1" applyBorder="1" applyAlignment="1">
      <alignment horizontal="center" vertical="center"/>
    </xf>
    <xf numFmtId="4" fontId="43" fillId="41" borderId="99" xfId="0" applyNumberFormat="1" applyFont="1" applyFill="1" applyBorder="1" applyAlignment="1">
      <alignment horizontal="right" vertical="center"/>
    </xf>
    <xf numFmtId="3" fontId="43" fillId="41" borderId="99" xfId="0" applyNumberFormat="1" applyFont="1" applyFill="1" applyBorder="1" applyAlignment="1">
      <alignment horizontal="center" vertical="center"/>
    </xf>
    <xf numFmtId="3" fontId="43" fillId="41" borderId="99" xfId="0" applyNumberFormat="1" applyFont="1" applyFill="1" applyBorder="1" applyAlignment="1">
      <alignment horizontal="right" vertical="center"/>
    </xf>
    <xf numFmtId="0" fontId="0" fillId="2" borderId="0" xfId="0" applyFill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18" fillId="41" borderId="92" xfId="0" applyFont="1" applyFill="1" applyBorder="1" applyAlignment="1">
      <alignment horizontal="center" vertical="center"/>
    </xf>
    <xf numFmtId="0" fontId="43" fillId="41" borderId="97" xfId="0" applyFont="1" applyFill="1" applyBorder="1" applyAlignment="1">
      <alignment horizontal="center" vertical="center"/>
    </xf>
    <xf numFmtId="0" fontId="43" fillId="41" borderId="100" xfId="0" applyFont="1" applyFill="1" applyBorder="1" applyAlignment="1">
      <alignment horizontal="center" vertical="center"/>
    </xf>
    <xf numFmtId="3" fontId="44" fillId="41" borderId="100" xfId="0" applyNumberFormat="1" applyFont="1" applyFill="1" applyBorder="1" applyAlignment="1">
      <alignment horizontal="center" vertical="center"/>
    </xf>
    <xf numFmtId="3" fontId="43" fillId="41" borderId="100" xfId="0" applyNumberFormat="1" applyFont="1" applyFill="1" applyBorder="1" applyAlignment="1">
      <alignment horizontal="center" vertical="center"/>
    </xf>
    <xf numFmtId="37" fontId="44" fillId="41" borderId="100" xfId="0" applyNumberFormat="1" applyFont="1" applyFill="1" applyBorder="1" applyAlignment="1">
      <alignment horizontal="center" vertical="center"/>
    </xf>
    <xf numFmtId="0" fontId="0" fillId="2" borderId="99" xfId="0" applyFill="1" applyBorder="1" applyAlignment="1" applyProtection="1">
      <alignment wrapText="1"/>
      <protection locked="0"/>
    </xf>
    <xf numFmtId="4" fontId="0" fillId="2" borderId="99" xfId="0" applyNumberFormat="1" applyFill="1" applyBorder="1" applyAlignment="1" applyProtection="1">
      <alignment wrapText="1"/>
      <protection locked="0"/>
    </xf>
    <xf numFmtId="0" fontId="0" fillId="2" borderId="100" xfId="0" applyFill="1" applyBorder="1" applyAlignment="1" applyProtection="1">
      <alignment horizontal="center" wrapText="1"/>
      <protection locked="0"/>
    </xf>
    <xf numFmtId="3" fontId="0" fillId="40" borderId="2" xfId="1" applyNumberFormat="1" applyFont="1" applyAlignment="1" applyProtection="1">
      <alignment wrapText="1"/>
      <protection locked="0"/>
    </xf>
    <xf numFmtId="4" fontId="15" fillId="40" borderId="2" xfId="3" applyNumberFormat="1" applyFont="1"/>
    <xf numFmtId="0" fontId="18" fillId="39" borderId="8" xfId="3" applyFont="1" applyFill="1" applyBorder="1" applyAlignment="1">
      <alignment horizontal="center" vertical="center" wrapText="1"/>
    </xf>
    <xf numFmtId="3" fontId="10" fillId="41" borderId="113" xfId="1" applyNumberFormat="1" applyFont="1" applyFill="1" applyBorder="1" applyAlignment="1">
      <alignment horizontal="right" vertical="center"/>
    </xf>
    <xf numFmtId="3" fontId="10" fillId="41" borderId="114" xfId="1" applyNumberFormat="1" applyFont="1" applyFill="1" applyBorder="1" applyAlignment="1">
      <alignment horizontal="right" vertical="center"/>
    </xf>
    <xf numFmtId="49" fontId="10" fillId="41" borderId="99" xfId="5" applyNumberFormat="1" applyFont="1" applyFill="1" applyBorder="1" applyAlignment="1">
      <alignment horizontal="center" vertical="center"/>
    </xf>
    <xf numFmtId="0" fontId="20" fillId="0" borderId="99" xfId="3" applyFont="1" applyFill="1" applyBorder="1" applyAlignment="1">
      <alignment horizontal="center" vertical="center"/>
    </xf>
    <xf numFmtId="0" fontId="47" fillId="40" borderId="65" xfId="1" applyFont="1" applyBorder="1" applyAlignment="1">
      <alignment horizontal="center" vertical="center" wrapText="1"/>
    </xf>
    <xf numFmtId="0" fontId="47" fillId="40" borderId="51" xfId="1" applyFont="1" applyBorder="1" applyAlignment="1">
      <alignment horizontal="center" vertical="center" wrapText="1"/>
    </xf>
    <xf numFmtId="164" fontId="47" fillId="40" borderId="51" xfId="1" applyNumberFormat="1" applyFont="1" applyBorder="1" applyAlignment="1">
      <alignment horizontal="center" vertical="center" wrapText="1"/>
    </xf>
    <xf numFmtId="0" fontId="47" fillId="40" borderId="121" xfId="1" applyFont="1" applyBorder="1" applyAlignment="1">
      <alignment horizontal="center" vertical="center" wrapText="1"/>
    </xf>
    <xf numFmtId="43" fontId="19" fillId="0" borderId="99" xfId="6" applyFont="1" applyFill="1" applyBorder="1" applyAlignment="1">
      <alignment horizontal="right" vertical="center"/>
    </xf>
    <xf numFmtId="0" fontId="0" fillId="41" borderId="99" xfId="0" applyFill="1" applyBorder="1"/>
    <xf numFmtId="3" fontId="19" fillId="41" borderId="100" xfId="4" applyNumberFormat="1" applyFont="1" applyFill="1" applyBorder="1" applyAlignment="1">
      <alignment horizontal="right" vertical="center"/>
    </xf>
    <xf numFmtId="4" fontId="21" fillId="0" borderId="71" xfId="1" applyNumberFormat="1" applyFont="1" applyFill="1" applyBorder="1" applyAlignment="1">
      <alignment horizontal="right" vertical="center"/>
    </xf>
    <xf numFmtId="4" fontId="21" fillId="41" borderId="71" xfId="1" applyNumberFormat="1" applyFont="1" applyFill="1" applyBorder="1" applyAlignment="1">
      <alignment horizontal="right" vertical="center"/>
    </xf>
    <xf numFmtId="3" fontId="21" fillId="41" borderId="70" xfId="1" applyNumberFormat="1" applyFont="1" applyFill="1" applyBorder="1" applyAlignment="1">
      <alignment horizontal="right" vertical="center"/>
    </xf>
    <xf numFmtId="0" fontId="0" fillId="40" borderId="0" xfId="0" applyFill="1" applyAlignment="1" applyProtection="1">
      <alignment wrapText="1"/>
      <protection locked="0"/>
    </xf>
    <xf numFmtId="0" fontId="1" fillId="40" borderId="2" xfId="0" applyFont="1" applyFill="1" applyBorder="1" applyAlignment="1">
      <alignment horizontal="left" vertical="top"/>
    </xf>
    <xf numFmtId="4" fontId="0" fillId="40" borderId="0" xfId="0" applyNumberFormat="1" applyFill="1" applyAlignment="1" applyProtection="1">
      <alignment wrapText="1"/>
      <protection locked="0"/>
    </xf>
    <xf numFmtId="0" fontId="3" fillId="40" borderId="9" xfId="0" applyFont="1" applyFill="1" applyBorder="1" applyAlignment="1">
      <alignment horizontal="left" vertical="center"/>
    </xf>
    <xf numFmtId="0" fontId="43" fillId="39" borderId="102" xfId="0" applyFont="1" applyFill="1" applyBorder="1" applyAlignment="1">
      <alignment horizontal="center" vertical="center"/>
    </xf>
    <xf numFmtId="0" fontId="43" fillId="39" borderId="102" xfId="0" applyFont="1" applyFill="1" applyBorder="1" applyAlignment="1">
      <alignment horizontal="right" vertical="center"/>
    </xf>
    <xf numFmtId="0" fontId="44" fillId="39" borderId="102" xfId="0" applyFont="1" applyFill="1" applyBorder="1" applyAlignment="1">
      <alignment horizontal="right" vertical="center"/>
    </xf>
    <xf numFmtId="0" fontId="44" fillId="39" borderId="103" xfId="0" applyFont="1" applyFill="1" applyBorder="1" applyAlignment="1">
      <alignment horizontal="right" vertical="center"/>
    </xf>
    <xf numFmtId="4" fontId="44" fillId="41" borderId="99" xfId="0" applyNumberFormat="1" applyFont="1" applyFill="1" applyBorder="1" applyAlignment="1">
      <alignment horizontal="right" vertical="center"/>
    </xf>
    <xf numFmtId="4" fontId="43" fillId="0" borderId="100" xfId="0" applyNumberFormat="1" applyFont="1" applyBorder="1" applyAlignment="1">
      <alignment horizontal="center" vertical="center"/>
    </xf>
    <xf numFmtId="165" fontId="44" fillId="0" borderId="99" xfId="0" applyNumberFormat="1" applyFont="1" applyBorder="1" applyAlignment="1">
      <alignment horizontal="center" vertical="center"/>
    </xf>
    <xf numFmtId="4" fontId="44" fillId="0" borderId="99" xfId="0" applyNumberFormat="1" applyFont="1" applyBorder="1" applyAlignment="1">
      <alignment horizontal="center" vertical="center"/>
    </xf>
    <xf numFmtId="4" fontId="19" fillId="0" borderId="99" xfId="4" applyNumberFormat="1" applyFont="1" applyFill="1" applyBorder="1" applyAlignment="1">
      <alignment horizontal="right" vertical="center"/>
    </xf>
    <xf numFmtId="0" fontId="23" fillId="40" borderId="77" xfId="1" applyFont="1" applyBorder="1" applyAlignment="1">
      <alignment horizontal="center" vertical="center" wrapText="1"/>
    </xf>
    <xf numFmtId="3" fontId="10" fillId="0" borderId="99" xfId="1" applyNumberFormat="1" applyFont="1" applyFill="1" applyBorder="1" applyAlignment="1">
      <alignment horizontal="right" vertical="center"/>
    </xf>
    <xf numFmtId="3" fontId="48" fillId="0" borderId="99" xfId="1" applyNumberFormat="1" applyFont="1" applyFill="1" applyBorder="1" applyAlignment="1" applyProtection="1">
      <alignment wrapText="1"/>
      <protection locked="0"/>
    </xf>
    <xf numFmtId="0" fontId="48" fillId="0" borderId="99" xfId="1" applyFont="1" applyFill="1" applyBorder="1" applyAlignment="1" applyProtection="1">
      <alignment wrapText="1"/>
      <protection locked="0"/>
    </xf>
    <xf numFmtId="0" fontId="0" fillId="0" borderId="2" xfId="2" applyFont="1" applyFill="1"/>
    <xf numFmtId="4" fontId="10" fillId="0" borderId="105" xfId="2" applyNumberFormat="1" applyFont="1" applyFill="1" applyBorder="1" applyAlignment="1">
      <alignment horizontal="right" vertical="center"/>
    </xf>
    <xf numFmtId="0" fontId="10" fillId="40" borderId="105" xfId="2" applyFont="1" applyBorder="1" applyAlignment="1">
      <alignment horizontal="center" vertical="center" wrapText="1"/>
    </xf>
    <xf numFmtId="0" fontId="10" fillId="41" borderId="105" xfId="2" applyFont="1" applyFill="1" applyBorder="1" applyAlignment="1">
      <alignment horizontal="center" vertical="center" wrapText="1"/>
    </xf>
    <xf numFmtId="0" fontId="10" fillId="40" borderId="108" xfId="2" applyFont="1" applyBorder="1" applyAlignment="1">
      <alignment horizontal="center" vertical="center" wrapText="1"/>
    </xf>
    <xf numFmtId="4" fontId="20" fillId="0" borderId="99" xfId="3" applyNumberFormat="1" applyFont="1" applyFill="1" applyBorder="1" applyAlignment="1">
      <alignment horizontal="right" vertical="center"/>
    </xf>
    <xf numFmtId="0" fontId="18" fillId="40" borderId="125" xfId="3" applyFont="1" applyBorder="1" applyAlignment="1">
      <alignment horizontal="center" vertical="center"/>
    </xf>
    <xf numFmtId="0" fontId="18" fillId="41" borderId="125" xfId="3" applyFont="1" applyFill="1" applyBorder="1" applyAlignment="1">
      <alignment horizontal="center" vertical="center"/>
    </xf>
    <xf numFmtId="0" fontId="18" fillId="0" borderId="125" xfId="3" applyFont="1" applyFill="1" applyBorder="1" applyAlignment="1">
      <alignment horizontal="center" vertical="center"/>
    </xf>
    <xf numFmtId="0" fontId="18" fillId="41" borderId="126" xfId="3" applyFont="1" applyFill="1" applyBorder="1" applyAlignment="1">
      <alignment horizontal="center" vertical="center"/>
    </xf>
    <xf numFmtId="0" fontId="20" fillId="40" borderId="127" xfId="3" applyFont="1" applyBorder="1" applyAlignment="1">
      <alignment horizontal="center" vertical="center" wrapText="1"/>
    </xf>
    <xf numFmtId="0" fontId="18" fillId="41" borderId="128" xfId="3" applyFont="1" applyFill="1" applyBorder="1" applyAlignment="1">
      <alignment horizontal="center" vertical="center"/>
    </xf>
    <xf numFmtId="0" fontId="20" fillId="41" borderId="127" xfId="3" applyFont="1" applyFill="1" applyBorder="1" applyAlignment="1">
      <alignment horizontal="center" vertical="center"/>
    </xf>
    <xf numFmtId="3" fontId="20" fillId="41" borderId="128" xfId="3" applyNumberFormat="1" applyFont="1" applyFill="1" applyBorder="1" applyAlignment="1">
      <alignment horizontal="right" vertical="center"/>
    </xf>
    <xf numFmtId="0" fontId="18" fillId="41" borderId="127" xfId="3" applyFont="1" applyFill="1" applyBorder="1" applyAlignment="1">
      <alignment horizontal="center" vertical="center"/>
    </xf>
    <xf numFmtId="3" fontId="18" fillId="41" borderId="128" xfId="3" applyNumberFormat="1" applyFont="1" applyFill="1" applyBorder="1" applyAlignment="1">
      <alignment horizontal="right" vertical="center"/>
    </xf>
    <xf numFmtId="0" fontId="38" fillId="41" borderId="127" xfId="0" applyFont="1" applyFill="1" applyBorder="1" applyAlignment="1">
      <alignment horizontal="center" vertical="center" wrapText="1"/>
    </xf>
    <xf numFmtId="0" fontId="20" fillId="0" borderId="127" xfId="3" applyFont="1" applyFill="1" applyBorder="1" applyAlignment="1">
      <alignment horizontal="center" vertical="center"/>
    </xf>
    <xf numFmtId="0" fontId="20" fillId="41" borderId="127" xfId="3" applyFont="1" applyFill="1" applyBorder="1" applyAlignment="1">
      <alignment horizontal="center" vertical="center" wrapText="1"/>
    </xf>
    <xf numFmtId="0" fontId="20" fillId="41" borderId="129" xfId="3" applyFont="1" applyFill="1" applyBorder="1" applyAlignment="1">
      <alignment horizontal="center" vertical="center"/>
    </xf>
    <xf numFmtId="0" fontId="18" fillId="41" borderId="130" xfId="3" applyFont="1" applyFill="1" applyBorder="1" applyAlignment="1">
      <alignment horizontal="left" vertical="center" wrapText="1"/>
    </xf>
    <xf numFmtId="4" fontId="18" fillId="41" borderId="130" xfId="3" applyNumberFormat="1" applyFont="1" applyFill="1" applyBorder="1" applyAlignment="1">
      <alignment horizontal="right" vertical="center"/>
    </xf>
    <xf numFmtId="3" fontId="18" fillId="41" borderId="130" xfId="3" applyNumberFormat="1" applyFont="1" applyFill="1" applyBorder="1" applyAlignment="1">
      <alignment horizontal="right" vertical="center"/>
    </xf>
    <xf numFmtId="3" fontId="18" fillId="41" borderId="131" xfId="3" applyNumberFormat="1" applyFont="1" applyFill="1" applyBorder="1" applyAlignment="1">
      <alignment horizontal="right" vertical="center"/>
    </xf>
    <xf numFmtId="3" fontId="10" fillId="0" borderId="113" xfId="1" applyNumberFormat="1" applyFont="1" applyFill="1" applyBorder="1" applyAlignment="1">
      <alignment horizontal="right" vertical="center"/>
    </xf>
    <xf numFmtId="3" fontId="10" fillId="0" borderId="114" xfId="1" applyNumberFormat="1" applyFont="1" applyFill="1" applyBorder="1" applyAlignment="1">
      <alignment horizontal="right" vertical="center"/>
    </xf>
    <xf numFmtId="0" fontId="10" fillId="0" borderId="116" xfId="1" applyFont="1" applyFill="1" applyBorder="1" applyAlignment="1">
      <alignment horizontal="left" vertical="center"/>
    </xf>
    <xf numFmtId="0" fontId="1" fillId="40" borderId="2" xfId="1" applyFont="1" applyAlignment="1">
      <alignment vertical="top"/>
    </xf>
    <xf numFmtId="49" fontId="49" fillId="40" borderId="95" xfId="5" applyNumberFormat="1" applyFont="1" applyBorder="1" applyAlignment="1">
      <alignment horizontal="center" vertical="center"/>
    </xf>
    <xf numFmtId="49" fontId="49" fillId="40" borderId="96" xfId="5" applyNumberFormat="1" applyFont="1" applyBorder="1" applyAlignment="1">
      <alignment horizontal="center" vertical="center"/>
    </xf>
    <xf numFmtId="0" fontId="49" fillId="40" borderId="96" xfId="5" applyFont="1" applyBorder="1" applyAlignment="1">
      <alignment horizontal="left" vertical="center" wrapText="1"/>
    </xf>
    <xf numFmtId="0" fontId="50" fillId="40" borderId="96" xfId="1" applyFont="1" applyBorder="1" applyAlignment="1">
      <alignment horizontal="center" vertical="center"/>
    </xf>
    <xf numFmtId="0" fontId="49" fillId="41" borderId="96" xfId="5" applyFont="1" applyFill="1" applyBorder="1" applyAlignment="1">
      <alignment horizontal="center" vertical="center"/>
    </xf>
    <xf numFmtId="0" fontId="50" fillId="38" borderId="96" xfId="1" applyFont="1" applyFill="1" applyBorder="1" applyAlignment="1">
      <alignment horizontal="left" vertical="center" wrapText="1"/>
    </xf>
    <xf numFmtId="0" fontId="51" fillId="38" borderId="96" xfId="1" applyFont="1" applyFill="1" applyBorder="1" applyAlignment="1">
      <alignment horizontal="left" vertical="center" wrapText="1"/>
    </xf>
    <xf numFmtId="3" fontId="50" fillId="38" borderId="96" xfId="1" applyNumberFormat="1" applyFont="1" applyFill="1" applyBorder="1" applyAlignment="1">
      <alignment horizontal="right" vertical="center"/>
    </xf>
    <xf numFmtId="3" fontId="50" fillId="38" borderId="97" xfId="1" applyNumberFormat="1" applyFont="1" applyFill="1" applyBorder="1" applyAlignment="1">
      <alignment horizontal="right" vertical="center"/>
    </xf>
    <xf numFmtId="49" fontId="49" fillId="40" borderId="98" xfId="5" applyNumberFormat="1" applyFont="1" applyBorder="1" applyAlignment="1">
      <alignment horizontal="center" vertical="center"/>
    </xf>
    <xf numFmtId="49" fontId="49" fillId="40" borderId="99" xfId="5" applyNumberFormat="1" applyFont="1" applyBorder="1" applyAlignment="1">
      <alignment horizontal="center" vertical="center"/>
    </xf>
    <xf numFmtId="0" fontId="49" fillId="40" borderId="99" xfId="5" applyFont="1" applyBorder="1" applyAlignment="1">
      <alignment horizontal="left" vertical="center" wrapText="1"/>
    </xf>
    <xf numFmtId="0" fontId="50" fillId="40" borderId="99" xfId="1" applyFont="1" applyBorder="1" applyAlignment="1">
      <alignment horizontal="center" vertical="center"/>
    </xf>
    <xf numFmtId="0" fontId="49" fillId="41" borderId="99" xfId="5" applyFont="1" applyFill="1" applyBorder="1" applyAlignment="1">
      <alignment horizontal="center" vertical="center"/>
    </xf>
    <xf numFmtId="0" fontId="50" fillId="38" borderId="99" xfId="1" applyFont="1" applyFill="1" applyBorder="1" applyAlignment="1">
      <alignment horizontal="left" vertical="center" wrapText="1"/>
    </xf>
    <xf numFmtId="3" fontId="50" fillId="38" borderId="99" xfId="1" applyNumberFormat="1" applyFont="1" applyFill="1" applyBorder="1" applyAlignment="1">
      <alignment horizontal="right" vertical="center"/>
    </xf>
    <xf numFmtId="3" fontId="50" fillId="40" borderId="99" xfId="1" applyNumberFormat="1" applyFont="1" applyBorder="1" applyAlignment="1">
      <alignment horizontal="right" vertical="center"/>
    </xf>
    <xf numFmtId="0" fontId="50" fillId="40" borderId="100" xfId="1" applyFont="1" applyBorder="1"/>
    <xf numFmtId="0" fontId="50" fillId="40" borderId="98" xfId="1" applyFont="1" applyBorder="1" applyAlignment="1">
      <alignment horizontal="center" vertical="center"/>
    </xf>
    <xf numFmtId="0" fontId="50" fillId="40" borderId="99" xfId="1" applyFont="1" applyBorder="1" applyAlignment="1">
      <alignment horizontal="left" vertical="center" wrapText="1"/>
    </xf>
    <xf numFmtId="0" fontId="50" fillId="41" borderId="99" xfId="1" applyFont="1" applyFill="1" applyBorder="1" applyAlignment="1">
      <alignment horizontal="center" vertical="center"/>
    </xf>
    <xf numFmtId="0" fontId="50" fillId="42" borderId="99" xfId="1" applyFont="1" applyFill="1" applyBorder="1" applyAlignment="1">
      <alignment horizontal="left" vertical="center" wrapText="1"/>
    </xf>
    <xf numFmtId="0" fontId="51" fillId="42" borderId="99" xfId="1" applyFont="1" applyFill="1" applyBorder="1" applyAlignment="1">
      <alignment horizontal="left" vertical="center" wrapText="1"/>
    </xf>
    <xf numFmtId="3" fontId="50" fillId="42" borderId="99" xfId="1" applyNumberFormat="1" applyFont="1" applyFill="1" applyBorder="1" applyAlignment="1">
      <alignment horizontal="right" vertical="center"/>
    </xf>
    <xf numFmtId="3" fontId="50" fillId="42" borderId="100" xfId="1" applyNumberFormat="1" applyFont="1" applyFill="1" applyBorder="1" applyAlignment="1">
      <alignment horizontal="right" vertical="center"/>
    </xf>
    <xf numFmtId="0" fontId="51" fillId="38" borderId="99" xfId="1" applyFont="1" applyFill="1" applyBorder="1" applyAlignment="1">
      <alignment horizontal="left" vertical="center" wrapText="1"/>
    </xf>
    <xf numFmtId="3" fontId="50" fillId="41" borderId="99" xfId="1" applyNumberFormat="1" applyFont="1" applyFill="1" applyBorder="1" applyAlignment="1">
      <alignment horizontal="right" vertical="center"/>
    </xf>
    <xf numFmtId="0" fontId="52" fillId="42" borderId="99" xfId="1" applyFont="1" applyFill="1" applyBorder="1" applyAlignment="1">
      <alignment horizontal="left" vertical="center" wrapText="1"/>
    </xf>
    <xf numFmtId="3" fontId="52" fillId="42" borderId="99" xfId="1" applyNumberFormat="1" applyFont="1" applyFill="1" applyBorder="1" applyAlignment="1">
      <alignment horizontal="right" vertical="center"/>
    </xf>
    <xf numFmtId="3" fontId="52" fillId="42" borderId="100" xfId="1" applyNumberFormat="1" applyFont="1" applyFill="1" applyBorder="1" applyAlignment="1">
      <alignment horizontal="right" vertical="center"/>
    </xf>
    <xf numFmtId="3" fontId="50" fillId="38" borderId="100" xfId="1" applyNumberFormat="1" applyFont="1" applyFill="1" applyBorder="1" applyAlignment="1">
      <alignment horizontal="right" vertical="center"/>
    </xf>
    <xf numFmtId="49" fontId="50" fillId="38" borderId="99" xfId="1" applyNumberFormat="1" applyFont="1" applyFill="1" applyBorder="1" applyAlignment="1">
      <alignment horizontal="right" vertical="center"/>
    </xf>
    <xf numFmtId="49" fontId="49" fillId="41" borderId="98" xfId="5" applyNumberFormat="1" applyFont="1" applyFill="1" applyBorder="1" applyAlignment="1">
      <alignment horizontal="center" vertical="center"/>
    </xf>
    <xf numFmtId="49" fontId="49" fillId="41" borderId="99" xfId="5" applyNumberFormat="1" applyFont="1" applyFill="1" applyBorder="1" applyAlignment="1">
      <alignment horizontal="center" vertical="center"/>
    </xf>
    <xf numFmtId="0" fontId="49" fillId="41" borderId="99" xfId="5" applyFont="1" applyFill="1" applyBorder="1" applyAlignment="1">
      <alignment horizontal="left" vertical="center" wrapText="1"/>
    </xf>
    <xf numFmtId="0" fontId="50" fillId="41" borderId="99" xfId="1" applyFont="1" applyFill="1" applyBorder="1" applyAlignment="1">
      <alignment horizontal="left" vertical="center" wrapText="1"/>
    </xf>
    <xf numFmtId="0" fontId="51" fillId="41" borderId="99" xfId="1" applyFont="1" applyFill="1" applyBorder="1" applyAlignment="1">
      <alignment horizontal="left" vertical="center" wrapText="1"/>
    </xf>
    <xf numFmtId="49" fontId="50" fillId="41" borderId="99" xfId="1" applyNumberFormat="1" applyFont="1" applyFill="1" applyBorder="1" applyAlignment="1">
      <alignment horizontal="right" vertical="center"/>
    </xf>
    <xf numFmtId="0" fontId="50" fillId="41" borderId="100" xfId="1" applyFont="1" applyFill="1" applyBorder="1"/>
    <xf numFmtId="49" fontId="50" fillId="0" borderId="99" xfId="1" applyNumberFormat="1" applyFont="1" applyFill="1" applyBorder="1" applyAlignment="1">
      <alignment horizontal="right" vertical="center"/>
    </xf>
    <xf numFmtId="3" fontId="50" fillId="0" borderId="99" xfId="1" applyNumberFormat="1" applyFont="1" applyFill="1" applyBorder="1" applyAlignment="1">
      <alignment horizontal="right" vertical="center"/>
    </xf>
    <xf numFmtId="166" fontId="50" fillId="40" borderId="100" xfId="6" applyNumberFormat="1" applyFont="1" applyFill="1" applyBorder="1"/>
    <xf numFmtId="0" fontId="50" fillId="40" borderId="101" xfId="1" applyFont="1" applyBorder="1" applyAlignment="1">
      <alignment horizontal="center" vertical="center"/>
    </xf>
    <xf numFmtId="0" fontId="50" fillId="40" borderId="102" xfId="1" applyFont="1" applyBorder="1" applyAlignment="1">
      <alignment horizontal="center" vertical="center"/>
    </xf>
    <xf numFmtId="0" fontId="50" fillId="40" borderId="102" xfId="1" applyFont="1" applyBorder="1" applyAlignment="1">
      <alignment horizontal="left" vertical="center" wrapText="1"/>
    </xf>
    <xf numFmtId="0" fontId="52" fillId="42" borderId="102" xfId="1" applyFont="1" applyFill="1" applyBorder="1" applyAlignment="1">
      <alignment horizontal="left" vertical="center" wrapText="1"/>
    </xf>
    <xf numFmtId="0" fontId="50" fillId="42" borderId="102" xfId="1" applyFont="1" applyFill="1" applyBorder="1" applyAlignment="1">
      <alignment horizontal="left" vertical="center" wrapText="1"/>
    </xf>
    <xf numFmtId="3" fontId="52" fillId="42" borderId="102" xfId="1" applyNumberFormat="1" applyFont="1" applyFill="1" applyBorder="1" applyAlignment="1">
      <alignment horizontal="right" vertical="center"/>
    </xf>
    <xf numFmtId="3" fontId="52" fillId="42" borderId="103" xfId="1" applyNumberFormat="1" applyFont="1" applyFill="1" applyBorder="1" applyAlignment="1">
      <alignment horizontal="right" vertical="center"/>
    </xf>
    <xf numFmtId="166" fontId="50" fillId="0" borderId="100" xfId="6" applyNumberFormat="1" applyFont="1" applyFill="1" applyBorder="1" applyAlignment="1">
      <alignment horizontal="right" vertical="center"/>
    </xf>
    <xf numFmtId="0" fontId="33" fillId="4" borderId="2" xfId="0" applyFont="1" applyFill="1" applyBorder="1" applyAlignment="1">
      <alignment horizontal="center" vertical="top"/>
    </xf>
    <xf numFmtId="0" fontId="5" fillId="5" borderId="2" xfId="0" applyFont="1" applyFill="1" applyBorder="1" applyAlignment="1">
      <alignment horizontal="left" vertical="center"/>
    </xf>
    <xf numFmtId="0" fontId="29" fillId="6" borderId="1" xfId="0" applyFont="1" applyFill="1" applyBorder="1" applyAlignment="1">
      <alignment horizontal="right" vertical="center"/>
    </xf>
    <xf numFmtId="0" fontId="18" fillId="7" borderId="3" xfId="0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left" vertical="center"/>
    </xf>
    <xf numFmtId="0" fontId="18" fillId="9" borderId="4" xfId="0" applyFont="1" applyFill="1" applyBorder="1" applyAlignment="1">
      <alignment horizontal="center" vertical="center"/>
    </xf>
    <xf numFmtId="0" fontId="18" fillId="10" borderId="5" xfId="0" applyFont="1" applyFill="1" applyBorder="1" applyAlignment="1">
      <alignment horizontal="left" vertical="center"/>
    </xf>
    <xf numFmtId="0" fontId="18" fillId="11" borderId="6" xfId="0" applyFont="1" applyFill="1" applyBorder="1" applyAlignment="1">
      <alignment horizontal="center" vertical="center"/>
    </xf>
    <xf numFmtId="0" fontId="18" fillId="11" borderId="94" xfId="0" applyFont="1" applyFill="1" applyBorder="1" applyAlignment="1">
      <alignment horizontal="center" vertical="center"/>
    </xf>
    <xf numFmtId="0" fontId="18" fillId="12" borderId="7" xfId="0" applyFont="1" applyFill="1" applyBorder="1" applyAlignment="1">
      <alignment horizontal="center" vertical="center"/>
    </xf>
    <xf numFmtId="0" fontId="18" fillId="13" borderId="8" xfId="0" applyFont="1" applyFill="1" applyBorder="1" applyAlignment="1">
      <alignment horizontal="center" vertical="center"/>
    </xf>
    <xf numFmtId="0" fontId="18" fillId="14" borderId="8" xfId="0" applyFont="1" applyFill="1" applyBorder="1" applyAlignment="1">
      <alignment horizontal="center" vertical="center" wrapText="1"/>
    </xf>
    <xf numFmtId="0" fontId="18" fillId="15" borderId="9" xfId="0" applyFont="1" applyFill="1" applyBorder="1" applyAlignment="1">
      <alignment horizontal="center" vertical="center" wrapText="1"/>
    </xf>
    <xf numFmtId="0" fontId="18" fillId="16" borderId="7" xfId="0" applyFont="1" applyFill="1" applyBorder="1" applyAlignment="1">
      <alignment horizontal="center" vertical="center" wrapText="1"/>
    </xf>
    <xf numFmtId="0" fontId="43" fillId="23" borderId="95" xfId="0" applyFont="1" applyFill="1" applyBorder="1" applyAlignment="1">
      <alignment horizontal="center" vertical="center"/>
    </xf>
    <xf numFmtId="0" fontId="43" fillId="23" borderId="96" xfId="0" applyFont="1" applyFill="1" applyBorder="1" applyAlignment="1">
      <alignment horizontal="center" vertical="center"/>
    </xf>
    <xf numFmtId="0" fontId="44" fillId="27" borderId="98" xfId="0" applyFont="1" applyFill="1" applyBorder="1" applyAlignment="1">
      <alignment horizontal="center" vertical="center"/>
    </xf>
    <xf numFmtId="0" fontId="44" fillId="27" borderId="99" xfId="0" applyFont="1" applyFill="1" applyBorder="1" applyAlignment="1">
      <alignment horizontal="center" vertical="center"/>
    </xf>
    <xf numFmtId="0" fontId="44" fillId="30" borderId="98" xfId="0" applyFont="1" applyFill="1" applyBorder="1" applyAlignment="1">
      <alignment horizontal="center" vertical="center"/>
    </xf>
    <xf numFmtId="0" fontId="44" fillId="30" borderId="99" xfId="0" applyFont="1" applyFill="1" applyBorder="1" applyAlignment="1">
      <alignment horizontal="center" vertical="center"/>
    </xf>
    <xf numFmtId="0" fontId="43" fillId="33" borderId="98" xfId="0" applyFont="1" applyFill="1" applyBorder="1" applyAlignment="1">
      <alignment horizontal="center" vertical="center"/>
    </xf>
    <xf numFmtId="0" fontId="43" fillId="33" borderId="99" xfId="0" applyFont="1" applyFill="1" applyBorder="1" applyAlignment="1">
      <alignment horizontal="center" vertical="center"/>
    </xf>
    <xf numFmtId="0" fontId="44" fillId="34" borderId="98" xfId="0" applyFont="1" applyFill="1" applyBorder="1" applyAlignment="1">
      <alignment horizontal="center" vertical="center"/>
    </xf>
    <xf numFmtId="0" fontId="44" fillId="34" borderId="99" xfId="0" applyFont="1" applyFill="1" applyBorder="1" applyAlignment="1">
      <alignment horizontal="center" vertical="center"/>
    </xf>
    <xf numFmtId="0" fontId="44" fillId="35" borderId="98" xfId="0" applyFont="1" applyFill="1" applyBorder="1" applyAlignment="1">
      <alignment horizontal="center" vertical="center"/>
    </xf>
    <xf numFmtId="0" fontId="44" fillId="35" borderId="99" xfId="0" applyFont="1" applyFill="1" applyBorder="1" applyAlignment="1">
      <alignment horizontal="center" vertical="center"/>
    </xf>
    <xf numFmtId="0" fontId="45" fillId="39" borderId="122" xfId="0" applyFont="1" applyFill="1" applyBorder="1" applyAlignment="1">
      <alignment horizontal="left" vertical="top"/>
    </xf>
    <xf numFmtId="0" fontId="45" fillId="39" borderId="123" xfId="0" applyFont="1" applyFill="1" applyBorder="1" applyAlignment="1">
      <alignment horizontal="left" vertical="top"/>
    </xf>
    <xf numFmtId="0" fontId="1" fillId="3" borderId="98" xfId="0" applyFont="1" applyFill="1" applyBorder="1" applyAlignment="1">
      <alignment horizontal="left" vertical="top"/>
    </xf>
    <xf numFmtId="0" fontId="1" fillId="3" borderId="99" xfId="0" applyFont="1" applyFill="1" applyBorder="1" applyAlignment="1">
      <alignment horizontal="left" vertical="top"/>
    </xf>
    <xf numFmtId="0" fontId="1" fillId="40" borderId="2" xfId="0" applyFont="1" applyFill="1" applyBorder="1" applyAlignment="1">
      <alignment horizontal="left" vertical="top"/>
    </xf>
    <xf numFmtId="0" fontId="3" fillId="40" borderId="9" xfId="0" applyFont="1" applyFill="1" applyBorder="1" applyAlignment="1">
      <alignment horizontal="left" vertical="center"/>
    </xf>
    <xf numFmtId="0" fontId="2" fillId="40" borderId="9" xfId="0" applyFont="1" applyFill="1" applyBorder="1" applyAlignment="1">
      <alignment horizontal="center" vertical="center"/>
    </xf>
    <xf numFmtId="0" fontId="3" fillId="40" borderId="9" xfId="1" applyFont="1" applyBorder="1" applyAlignment="1">
      <alignment horizontal="left" vertical="center"/>
    </xf>
    <xf numFmtId="0" fontId="1" fillId="40" borderId="2" xfId="1" applyFont="1" applyAlignment="1">
      <alignment horizontal="left" vertical="top"/>
    </xf>
    <xf numFmtId="0" fontId="9" fillId="40" borderId="19" xfId="1" applyFont="1" applyBorder="1" applyAlignment="1">
      <alignment horizontal="center" vertical="center" wrapText="1"/>
    </xf>
    <xf numFmtId="0" fontId="9" fillId="40" borderId="18" xfId="1" applyFont="1" applyBorder="1" applyAlignment="1">
      <alignment horizontal="center" vertical="center" wrapText="1"/>
    </xf>
    <xf numFmtId="0" fontId="9" fillId="40" borderId="17" xfId="1" applyFont="1" applyBorder="1" applyAlignment="1">
      <alignment horizontal="center" vertical="center" wrapText="1"/>
    </xf>
    <xf numFmtId="0" fontId="34" fillId="40" borderId="2" xfId="1" applyFont="1" applyAlignment="1">
      <alignment horizontal="center" vertical="top"/>
    </xf>
    <xf numFmtId="0" fontId="14" fillId="40" borderId="2" xfId="1" applyFont="1" applyAlignment="1">
      <alignment horizontal="left" vertical="center"/>
    </xf>
    <xf numFmtId="0" fontId="13" fillId="40" borderId="2" xfId="1" applyFont="1" applyAlignment="1">
      <alignment horizontal="left" vertical="top"/>
    </xf>
    <xf numFmtId="0" fontId="11" fillId="40" borderId="56" xfId="1" applyFont="1" applyBorder="1" applyAlignment="1">
      <alignment horizontal="center" vertical="center" wrapText="1"/>
    </xf>
    <xf numFmtId="0" fontId="11" fillId="40" borderId="54" xfId="1" applyFont="1" applyBorder="1" applyAlignment="1">
      <alignment horizontal="center" vertical="center" wrapText="1"/>
    </xf>
    <xf numFmtId="0" fontId="11" fillId="40" borderId="55" xfId="1" applyFont="1" applyBorder="1" applyAlignment="1">
      <alignment horizontal="center" vertical="center" wrapText="1"/>
    </xf>
    <xf numFmtId="0" fontId="11" fillId="40" borderId="21" xfId="1" applyFont="1" applyBorder="1" applyAlignment="1">
      <alignment horizontal="center" vertical="center" wrapText="1"/>
    </xf>
    <xf numFmtId="0" fontId="11" fillId="40" borderId="55" xfId="1" applyFont="1" applyBorder="1" applyAlignment="1">
      <alignment horizontal="center" vertical="center"/>
    </xf>
    <xf numFmtId="0" fontId="11" fillId="40" borderId="21" xfId="1" applyFont="1" applyBorder="1" applyAlignment="1">
      <alignment horizontal="center" vertical="center"/>
    </xf>
    <xf numFmtId="0" fontId="11" fillId="40" borderId="23" xfId="1" applyFont="1" applyBorder="1" applyAlignment="1">
      <alignment horizontal="center" vertical="center"/>
    </xf>
    <xf numFmtId="3" fontId="10" fillId="0" borderId="105" xfId="2" applyNumberFormat="1" applyFont="1" applyFill="1" applyBorder="1" applyAlignment="1">
      <alignment horizontal="right" vertical="center"/>
    </xf>
    <xf numFmtId="0" fontId="1" fillId="40" borderId="2" xfId="2" applyFont="1" applyAlignment="1">
      <alignment horizontal="left" vertical="top"/>
    </xf>
    <xf numFmtId="3" fontId="10" fillId="40" borderId="105" xfId="2" applyNumberFormat="1" applyFont="1" applyBorder="1" applyAlignment="1">
      <alignment horizontal="right" vertical="center"/>
    </xf>
    <xf numFmtId="3" fontId="10" fillId="40" borderId="108" xfId="2" applyNumberFormat="1" applyFont="1" applyBorder="1" applyAlignment="1">
      <alignment horizontal="right" vertical="center"/>
    </xf>
    <xf numFmtId="0" fontId="9" fillId="40" borderId="9" xfId="2" applyFont="1" applyBorder="1" applyAlignment="1">
      <alignment horizontal="center" vertical="center" wrapText="1"/>
    </xf>
    <xf numFmtId="0" fontId="3" fillId="40" borderId="9" xfId="2" applyFont="1" applyBorder="1" applyAlignment="1">
      <alignment horizontal="left" vertical="center"/>
    </xf>
    <xf numFmtId="0" fontId="9" fillId="40" borderId="19" xfId="2" applyFont="1" applyBorder="1" applyAlignment="1">
      <alignment horizontal="center" vertical="center" wrapText="1"/>
    </xf>
    <xf numFmtId="0" fontId="9" fillId="40" borderId="18" xfId="2" applyFont="1" applyBorder="1" applyAlignment="1">
      <alignment horizontal="center" vertical="center" wrapText="1"/>
    </xf>
    <xf numFmtId="0" fontId="9" fillId="40" borderId="17" xfId="2" applyFont="1" applyBorder="1" applyAlignment="1">
      <alignment horizontal="center" vertical="center" wrapText="1"/>
    </xf>
    <xf numFmtId="3" fontId="10" fillId="41" borderId="105" xfId="2" applyNumberFormat="1" applyFont="1" applyFill="1" applyBorder="1" applyAlignment="1">
      <alignment horizontal="right" vertical="center"/>
    </xf>
    <xf numFmtId="0" fontId="34" fillId="40" borderId="2" xfId="2" applyFont="1" applyAlignment="1">
      <alignment horizontal="center" vertical="top"/>
    </xf>
    <xf numFmtId="0" fontId="14" fillId="40" borderId="2" xfId="2" applyFont="1" applyAlignment="1">
      <alignment horizontal="left" vertical="center"/>
    </xf>
    <xf numFmtId="0" fontId="13" fillId="40" borderId="2" xfId="2" applyFont="1" applyAlignment="1">
      <alignment horizontal="left" vertical="top"/>
    </xf>
    <xf numFmtId="0" fontId="11" fillId="40" borderId="119" xfId="2" applyFont="1" applyBorder="1" applyAlignment="1">
      <alignment horizontal="center" vertical="center"/>
    </xf>
    <xf numFmtId="0" fontId="18" fillId="40" borderId="124" xfId="3" applyFont="1" applyBorder="1" applyAlignment="1">
      <alignment horizontal="center" vertical="center"/>
    </xf>
    <xf numFmtId="0" fontId="18" fillId="40" borderId="125" xfId="3" applyFont="1" applyBorder="1" applyAlignment="1">
      <alignment horizontal="center" vertical="center"/>
    </xf>
    <xf numFmtId="0" fontId="18" fillId="41" borderId="127" xfId="3" applyFont="1" applyFill="1" applyBorder="1" applyAlignment="1">
      <alignment horizontal="center" vertical="center"/>
    </xf>
    <xf numFmtId="0" fontId="18" fillId="41" borderId="99" xfId="3" applyFont="1" applyFill="1" applyBorder="1" applyAlignment="1">
      <alignment horizontal="center" vertical="center"/>
    </xf>
    <xf numFmtId="0" fontId="17" fillId="41" borderId="2" xfId="3" applyFont="1" applyFill="1" applyAlignment="1">
      <alignment horizontal="left" vertical="top"/>
    </xf>
    <xf numFmtId="0" fontId="8" fillId="40" borderId="19" xfId="3" applyFont="1" applyBorder="1" applyAlignment="1">
      <alignment horizontal="center" vertical="center" wrapText="1"/>
    </xf>
    <xf numFmtId="0" fontId="8" fillId="40" borderId="18" xfId="3" applyFont="1" applyBorder="1" applyAlignment="1">
      <alignment horizontal="center" vertical="center" wrapText="1"/>
    </xf>
    <xf numFmtId="0" fontId="8" fillId="40" borderId="17" xfId="3" applyFont="1" applyBorder="1" applyAlignment="1">
      <alignment horizontal="center" vertical="center" wrapText="1"/>
    </xf>
    <xf numFmtId="0" fontId="8" fillId="40" borderId="9" xfId="3" applyFont="1" applyBorder="1" applyAlignment="1">
      <alignment horizontal="center" vertical="center"/>
    </xf>
    <xf numFmtId="0" fontId="16" fillId="40" borderId="33" xfId="3" applyFont="1" applyBorder="1" applyAlignment="1">
      <alignment horizontal="left" vertical="center"/>
    </xf>
    <xf numFmtId="0" fontId="16" fillId="40" borderId="32" xfId="3" applyFont="1" applyBorder="1" applyAlignment="1">
      <alignment horizontal="left" vertical="center"/>
    </xf>
    <xf numFmtId="0" fontId="16" fillId="40" borderId="30" xfId="3" applyFont="1" applyBorder="1" applyAlignment="1">
      <alignment horizontal="left" vertical="center"/>
    </xf>
    <xf numFmtId="0" fontId="16" fillId="40" borderId="29" xfId="3" applyFont="1" applyBorder="1" applyAlignment="1">
      <alignment horizontal="left" vertical="center"/>
    </xf>
    <xf numFmtId="0" fontId="16" fillId="40" borderId="26" xfId="3" applyFont="1" applyBorder="1" applyAlignment="1">
      <alignment horizontal="left" vertical="center"/>
    </xf>
    <xf numFmtId="0" fontId="16" fillId="40" borderId="25" xfId="3" applyFont="1" applyBorder="1" applyAlignment="1">
      <alignment horizontal="left" vertical="center"/>
    </xf>
    <xf numFmtId="0" fontId="18" fillId="39" borderId="29" xfId="3" applyFont="1" applyFill="1" applyBorder="1" applyAlignment="1">
      <alignment horizontal="center" vertical="center"/>
    </xf>
    <xf numFmtId="0" fontId="18" fillId="39" borderId="29" xfId="3" applyFont="1" applyFill="1" applyBorder="1" applyAlignment="1">
      <alignment horizontal="left" vertical="center"/>
    </xf>
    <xf numFmtId="0" fontId="18" fillId="39" borderId="36" xfId="3" applyFont="1" applyFill="1" applyBorder="1" applyAlignment="1">
      <alignment horizontal="center" vertical="center"/>
    </xf>
    <xf numFmtId="0" fontId="18" fillId="39" borderId="6" xfId="3" applyFont="1" applyFill="1" applyBorder="1" applyAlignment="1">
      <alignment horizontal="center" vertical="center"/>
    </xf>
    <xf numFmtId="0" fontId="18" fillId="39" borderId="94" xfId="3" applyFont="1" applyFill="1" applyBorder="1" applyAlignment="1">
      <alignment horizontal="center" vertical="center"/>
    </xf>
    <xf numFmtId="0" fontId="18" fillId="39" borderId="7" xfId="3" applyFont="1" applyFill="1" applyBorder="1" applyAlignment="1">
      <alignment horizontal="center" vertical="center"/>
    </xf>
    <xf numFmtId="0" fontId="18" fillId="39" borderId="8" xfId="3" applyFont="1" applyFill="1" applyBorder="1" applyAlignment="1">
      <alignment horizontal="center" vertical="center"/>
    </xf>
    <xf numFmtId="0" fontId="18" fillId="39" borderId="9" xfId="3" applyFont="1" applyFill="1" applyBorder="1" applyAlignment="1">
      <alignment horizontal="center" vertical="center" wrapText="1"/>
    </xf>
    <xf numFmtId="0" fontId="18" fillId="0" borderId="7" xfId="3" applyFont="1" applyFill="1" applyBorder="1" applyAlignment="1">
      <alignment horizontal="center" vertical="center" wrapText="1"/>
    </xf>
    <xf numFmtId="0" fontId="33" fillId="40" borderId="2" xfId="3" applyFont="1" applyAlignment="1">
      <alignment horizontal="center" vertical="top"/>
    </xf>
    <xf numFmtId="0" fontId="31" fillId="40" borderId="2" xfId="3" applyFont="1" applyAlignment="1">
      <alignment horizontal="left" vertical="center"/>
    </xf>
    <xf numFmtId="0" fontId="29" fillId="40" borderId="2" xfId="3" applyFont="1" applyAlignment="1">
      <alignment horizontal="right" vertical="center"/>
    </xf>
    <xf numFmtId="0" fontId="18" fillId="39" borderId="3" xfId="3" applyFont="1" applyFill="1" applyBorder="1" applyAlignment="1">
      <alignment horizontal="left" vertical="center"/>
    </xf>
    <xf numFmtId="0" fontId="18" fillId="39" borderId="4" xfId="3" applyFont="1" applyFill="1" applyBorder="1" applyAlignment="1">
      <alignment horizontal="center" vertical="center"/>
    </xf>
    <xf numFmtId="0" fontId="18" fillId="39" borderId="4" xfId="3" applyFont="1" applyFill="1" applyBorder="1" applyAlignment="1">
      <alignment horizontal="left" vertical="center"/>
    </xf>
    <xf numFmtId="0" fontId="18" fillId="39" borderId="5" xfId="3" applyFont="1" applyFill="1" applyBorder="1" applyAlignment="1">
      <alignment horizontal="center" vertical="center"/>
    </xf>
    <xf numFmtId="49" fontId="10" fillId="40" borderId="116" xfId="1" applyNumberFormat="1" applyFont="1" applyBorder="1" applyAlignment="1">
      <alignment horizontal="center" vertical="center"/>
    </xf>
    <xf numFmtId="0" fontId="9" fillId="40" borderId="9" xfId="1" applyFont="1" applyBorder="1" applyAlignment="1">
      <alignment horizontal="center" vertical="center" wrapText="1"/>
    </xf>
    <xf numFmtId="49" fontId="10" fillId="40" borderId="113" xfId="1" applyNumberFormat="1" applyFont="1" applyBorder="1" applyAlignment="1">
      <alignment horizontal="center" vertical="center"/>
    </xf>
    <xf numFmtId="49" fontId="10" fillId="0" borderId="113" xfId="1" applyNumberFormat="1" applyFont="1" applyFill="1" applyBorder="1" applyAlignment="1">
      <alignment horizontal="center" vertical="center"/>
    </xf>
    <xf numFmtId="49" fontId="10" fillId="40" borderId="110" xfId="1" applyNumberFormat="1" applyFont="1" applyBorder="1" applyAlignment="1">
      <alignment horizontal="center" vertical="center"/>
    </xf>
    <xf numFmtId="0" fontId="11" fillId="40" borderId="52" xfId="1" applyFont="1" applyBorder="1" applyAlignment="1">
      <alignment horizontal="center" vertical="center" wrapText="1"/>
    </xf>
    <xf numFmtId="0" fontId="11" fillId="40" borderId="51" xfId="1" applyFont="1" applyBorder="1" applyAlignment="1">
      <alignment horizontal="center" vertical="center" wrapText="1"/>
    </xf>
    <xf numFmtId="0" fontId="11" fillId="40" borderId="51" xfId="1" applyFont="1" applyBorder="1" applyAlignment="1">
      <alignment horizontal="center" vertical="center"/>
    </xf>
    <xf numFmtId="0" fontId="6" fillId="39" borderId="29" xfId="4" applyFont="1" applyFill="1" applyBorder="1" applyAlignment="1">
      <alignment horizontal="center" vertical="center" wrapText="1"/>
    </xf>
    <xf numFmtId="0" fontId="6" fillId="39" borderId="36" xfId="4" applyFont="1" applyFill="1" applyBorder="1" applyAlignment="1">
      <alignment horizontal="center" vertical="center" wrapText="1"/>
    </xf>
    <xf numFmtId="0" fontId="6" fillId="39" borderId="48" xfId="4" applyFont="1" applyFill="1" applyBorder="1" applyAlignment="1">
      <alignment horizontal="center" vertical="center" wrapText="1"/>
    </xf>
    <xf numFmtId="0" fontId="6" fillId="39" borderId="16" xfId="4" applyFont="1" applyFill="1" applyBorder="1" applyAlignment="1">
      <alignment horizontal="center" vertical="center" wrapText="1"/>
    </xf>
    <xf numFmtId="0" fontId="18" fillId="39" borderId="47" xfId="4" applyFont="1" applyFill="1" applyBorder="1" applyAlignment="1">
      <alignment horizontal="center" vertical="center" wrapText="1"/>
    </xf>
    <xf numFmtId="0" fontId="18" fillId="39" borderId="8" xfId="4" applyFont="1" applyFill="1" applyBorder="1" applyAlignment="1">
      <alignment horizontal="center" vertical="center"/>
    </xf>
    <xf numFmtId="0" fontId="18" fillId="39" borderId="49" xfId="4" applyFont="1" applyFill="1" applyBorder="1" applyAlignment="1">
      <alignment horizontal="center" vertical="center"/>
    </xf>
    <xf numFmtId="0" fontId="36" fillId="40" borderId="95" xfId="4" applyFont="1" applyBorder="1" applyAlignment="1">
      <alignment horizontal="center" vertical="center" wrapText="1"/>
    </xf>
    <xf numFmtId="0" fontId="36" fillId="40" borderId="96" xfId="4" applyFont="1" applyBorder="1" applyAlignment="1">
      <alignment horizontal="center" vertical="center" wrapText="1"/>
    </xf>
    <xf numFmtId="0" fontId="36" fillId="40" borderId="98" xfId="4" applyFont="1" applyBorder="1" applyAlignment="1">
      <alignment horizontal="center" vertical="center" wrapText="1"/>
    </xf>
    <xf numFmtId="0" fontId="36" fillId="40" borderId="99" xfId="4" applyFont="1" applyBorder="1" applyAlignment="1">
      <alignment horizontal="center" vertical="center" wrapText="1"/>
    </xf>
    <xf numFmtId="0" fontId="17" fillId="40" borderId="2" xfId="4" applyFont="1" applyAlignment="1">
      <alignment horizontal="left" vertical="top"/>
    </xf>
    <xf numFmtId="0" fontId="18" fillId="40" borderId="43" xfId="4" applyFont="1" applyBorder="1" applyAlignment="1">
      <alignment horizontal="center" vertical="center" wrapText="1"/>
    </xf>
    <xf numFmtId="0" fontId="18" fillId="40" borderId="42" xfId="4" applyFont="1" applyBorder="1" applyAlignment="1">
      <alignment horizontal="center" vertical="center" wrapText="1"/>
    </xf>
    <xf numFmtId="0" fontId="18" fillId="40" borderId="41" xfId="4" applyFont="1" applyBorder="1" applyAlignment="1">
      <alignment horizontal="center" vertical="center" wrapText="1"/>
    </xf>
    <xf numFmtId="0" fontId="18" fillId="40" borderId="40" xfId="4" applyFont="1" applyBorder="1" applyAlignment="1">
      <alignment horizontal="center" vertical="center" wrapText="1"/>
    </xf>
    <xf numFmtId="0" fontId="18" fillId="40" borderId="39" xfId="4" applyFont="1" applyBorder="1" applyAlignment="1">
      <alignment horizontal="center" vertical="center" wrapText="1"/>
    </xf>
    <xf numFmtId="0" fontId="18" fillId="40" borderId="38" xfId="4" applyFont="1" applyBorder="1" applyAlignment="1">
      <alignment horizontal="center" vertical="center" wrapText="1"/>
    </xf>
    <xf numFmtId="0" fontId="16" fillId="40" borderId="9" xfId="4" applyFont="1" applyBorder="1" applyAlignment="1">
      <alignment horizontal="left" vertical="center"/>
    </xf>
    <xf numFmtId="0" fontId="18" fillId="40" borderId="9" xfId="4" applyFont="1" applyBorder="1" applyAlignment="1">
      <alignment horizontal="center" vertical="center"/>
    </xf>
    <xf numFmtId="0" fontId="35" fillId="0" borderId="2" xfId="4" applyFont="1" applyFill="1" applyAlignment="1">
      <alignment horizontal="center" vertical="top"/>
    </xf>
    <xf numFmtId="0" fontId="7" fillId="40" borderId="2" xfId="4" applyFont="1" applyAlignment="1">
      <alignment horizontal="left" vertical="center"/>
    </xf>
    <xf numFmtId="0" fontId="7" fillId="40" borderId="2" xfId="4" applyFont="1" applyAlignment="1">
      <alignment horizontal="right" vertical="center"/>
    </xf>
    <xf numFmtId="0" fontId="6" fillId="39" borderId="4" xfId="4" applyFont="1" applyFill="1" applyBorder="1" applyAlignment="1">
      <alignment horizontal="center" vertical="center" wrapText="1"/>
    </xf>
    <xf numFmtId="0" fontId="6" fillId="39" borderId="5" xfId="4" applyFont="1" applyFill="1" applyBorder="1" applyAlignment="1">
      <alignment horizontal="center" vertical="center" wrapText="1"/>
    </xf>
    <xf numFmtId="3" fontId="10" fillId="40" borderId="99" xfId="5" applyNumberFormat="1" applyFont="1" applyBorder="1" applyAlignment="1">
      <alignment horizontal="right" vertical="center"/>
    </xf>
    <xf numFmtId="0" fontId="10" fillId="40" borderId="99" xfId="5" applyFont="1" applyBorder="1" applyAlignment="1">
      <alignment horizontal="left" vertical="center" wrapText="1"/>
    </xf>
    <xf numFmtId="0" fontId="11" fillId="40" borderId="2" xfId="1" applyFont="1" applyAlignment="1">
      <alignment horizontal="center" vertical="center" wrapText="1"/>
    </xf>
    <xf numFmtId="0" fontId="1" fillId="40" borderId="2" xfId="5" applyFont="1" applyAlignment="1">
      <alignment horizontal="left" vertical="top"/>
    </xf>
    <xf numFmtId="0" fontId="9" fillId="40" borderId="63" xfId="5" applyFont="1" applyBorder="1" applyAlignment="1">
      <alignment horizontal="center" vertical="center" wrapText="1"/>
    </xf>
    <xf numFmtId="0" fontId="9" fillId="40" borderId="60" xfId="5" applyFont="1" applyBorder="1" applyAlignment="1">
      <alignment horizontal="center" vertical="center" wrapText="1"/>
    </xf>
    <xf numFmtId="0" fontId="9" fillId="40" borderId="58" xfId="5" applyFont="1" applyBorder="1" applyAlignment="1">
      <alignment horizontal="center" vertical="center" wrapText="1"/>
    </xf>
    <xf numFmtId="0" fontId="9" fillId="40" borderId="62" xfId="5" applyFont="1" applyBorder="1" applyAlignment="1">
      <alignment horizontal="center" vertical="center"/>
    </xf>
    <xf numFmtId="0" fontId="9" fillId="40" borderId="61" xfId="5" applyFont="1" applyBorder="1" applyAlignment="1">
      <alignment horizontal="center" vertical="center"/>
    </xf>
    <xf numFmtId="0" fontId="9" fillId="40" borderId="59" xfId="5" applyFont="1" applyBorder="1" applyAlignment="1">
      <alignment horizontal="center" vertical="center"/>
    </xf>
    <xf numFmtId="0" fontId="9" fillId="40" borderId="31" xfId="5" applyFont="1" applyBorder="1" applyAlignment="1">
      <alignment horizontal="center" vertical="center"/>
    </xf>
    <xf numFmtId="0" fontId="9" fillId="40" borderId="57" xfId="5" applyFont="1" applyBorder="1" applyAlignment="1">
      <alignment horizontal="center" vertical="center"/>
    </xf>
    <xf numFmtId="0" fontId="9" fillId="40" borderId="24" xfId="5" applyFont="1" applyBorder="1" applyAlignment="1">
      <alignment horizontal="center" vertical="center"/>
    </xf>
    <xf numFmtId="0" fontId="9" fillId="40" borderId="43" xfId="5" applyFont="1" applyBorder="1" applyAlignment="1">
      <alignment horizontal="center" vertical="center" wrapText="1"/>
    </xf>
    <xf numFmtId="0" fontId="9" fillId="40" borderId="42" xfId="5" applyFont="1" applyBorder="1" applyAlignment="1">
      <alignment horizontal="center" vertical="center" wrapText="1"/>
    </xf>
    <xf numFmtId="0" fontId="9" fillId="40" borderId="41" xfId="5" applyFont="1" applyBorder="1" applyAlignment="1">
      <alignment horizontal="center" vertical="center" wrapText="1"/>
    </xf>
    <xf numFmtId="0" fontId="9" fillId="40" borderId="40" xfId="5" applyFont="1" applyBorder="1" applyAlignment="1">
      <alignment horizontal="center" vertical="center" wrapText="1"/>
    </xf>
    <xf numFmtId="0" fontId="9" fillId="40" borderId="39" xfId="5" applyFont="1" applyBorder="1" applyAlignment="1">
      <alignment horizontal="center" vertical="center" wrapText="1"/>
    </xf>
    <xf numFmtId="0" fontId="9" fillId="40" borderId="38" xfId="5" applyFont="1" applyBorder="1" applyAlignment="1">
      <alignment horizontal="center" vertical="center" wrapText="1"/>
    </xf>
    <xf numFmtId="0" fontId="10" fillId="40" borderId="102" xfId="5" applyFont="1" applyBorder="1" applyAlignment="1">
      <alignment horizontal="left" vertical="center" wrapText="1"/>
    </xf>
    <xf numFmtId="3" fontId="10" fillId="40" borderId="102" xfId="5" applyNumberFormat="1" applyFont="1" applyBorder="1" applyAlignment="1">
      <alignment horizontal="right" vertical="center"/>
    </xf>
    <xf numFmtId="0" fontId="10" fillId="41" borderId="99" xfId="5" applyFont="1" applyFill="1" applyBorder="1" applyAlignment="1">
      <alignment horizontal="left" vertical="center" wrapText="1"/>
    </xf>
    <xf numFmtId="0" fontId="10" fillId="40" borderId="96" xfId="5" applyFont="1" applyBorder="1" applyAlignment="1">
      <alignment horizontal="left" vertical="center" wrapText="1"/>
    </xf>
    <xf numFmtId="3" fontId="10" fillId="40" borderId="96" xfId="5" applyNumberFormat="1" applyFont="1" applyBorder="1" applyAlignment="1">
      <alignment horizontal="right" vertical="center"/>
    </xf>
    <xf numFmtId="0" fontId="13" fillId="40" borderId="2" xfId="5" applyFont="1" applyAlignment="1">
      <alignment horizontal="left" vertical="top"/>
    </xf>
    <xf numFmtId="0" fontId="11" fillId="40" borderId="22" xfId="5" applyFont="1" applyBorder="1" applyAlignment="1">
      <alignment horizontal="center" vertical="center" wrapText="1"/>
    </xf>
    <xf numFmtId="0" fontId="11" fillId="40" borderId="65" xfId="5" applyFont="1" applyBorder="1" applyAlignment="1">
      <alignment horizontal="center" vertical="center" wrapText="1"/>
    </xf>
    <xf numFmtId="0" fontId="11" fillId="40" borderId="21" xfId="5" applyFont="1" applyBorder="1" applyAlignment="1">
      <alignment horizontal="center" vertical="center" wrapText="1"/>
    </xf>
    <xf numFmtId="0" fontId="11" fillId="40" borderId="51" xfId="5" applyFont="1" applyBorder="1" applyAlignment="1">
      <alignment horizontal="center" vertical="center" wrapText="1"/>
    </xf>
    <xf numFmtId="0" fontId="11" fillId="40" borderId="23" xfId="5" applyFont="1" applyBorder="1" applyAlignment="1">
      <alignment horizontal="center" vertical="center"/>
    </xf>
    <xf numFmtId="0" fontId="11" fillId="40" borderId="9" xfId="5" applyFont="1" applyBorder="1" applyAlignment="1">
      <alignment horizontal="center" vertical="center" wrapText="1"/>
    </xf>
    <xf numFmtId="0" fontId="11" fillId="40" borderId="19" xfId="5" applyFont="1" applyBorder="1" applyAlignment="1">
      <alignment horizontal="center" vertical="center" wrapText="1"/>
    </xf>
    <xf numFmtId="0" fontId="11" fillId="40" borderId="9" xfId="5" applyFont="1" applyBorder="1" applyAlignment="1">
      <alignment horizontal="center" vertical="center"/>
    </xf>
    <xf numFmtId="0" fontId="12" fillId="40" borderId="19" xfId="5" applyFont="1" applyBorder="1" applyAlignment="1">
      <alignment horizontal="center" vertical="center" wrapText="1"/>
    </xf>
    <xf numFmtId="0" fontId="34" fillId="40" borderId="2" xfId="5" applyFont="1" applyAlignment="1">
      <alignment horizontal="center" vertical="top"/>
    </xf>
    <xf numFmtId="0" fontId="14" fillId="0" borderId="2" xfId="5" applyFont="1" applyFill="1" applyAlignment="1">
      <alignment horizontal="left" vertical="center"/>
    </xf>
    <xf numFmtId="0" fontId="11" fillId="40" borderId="21" xfId="5" applyFont="1" applyBorder="1" applyAlignment="1">
      <alignment horizontal="center" vertical="center"/>
    </xf>
    <xf numFmtId="0" fontId="11" fillId="40" borderId="51" xfId="5" applyFont="1" applyBorder="1" applyAlignment="1">
      <alignment horizontal="center" vertical="center"/>
    </xf>
    <xf numFmtId="0" fontId="16" fillId="40" borderId="9" xfId="1" applyFont="1" applyBorder="1" applyAlignment="1">
      <alignment horizontal="left" vertical="center"/>
    </xf>
    <xf numFmtId="0" fontId="17" fillId="40" borderId="2" xfId="1" applyFont="1" applyAlignment="1">
      <alignment horizontal="left" vertical="top"/>
    </xf>
    <xf numFmtId="0" fontId="46" fillId="0" borderId="2" xfId="1" applyFont="1" applyFill="1" applyAlignment="1">
      <alignment horizontal="center" vertical="top"/>
    </xf>
    <xf numFmtId="0" fontId="33" fillId="0" borderId="2" xfId="1" applyFont="1" applyFill="1" applyAlignment="1">
      <alignment horizontal="center" vertical="top"/>
    </xf>
    <xf numFmtId="0" fontId="8" fillId="40" borderId="9" xfId="1" applyFont="1" applyBorder="1" applyAlignment="1">
      <alignment horizontal="center" vertical="center" wrapText="1"/>
    </xf>
    <xf numFmtId="0" fontId="22" fillId="40" borderId="2" xfId="1" applyFont="1" applyAlignment="1">
      <alignment horizontal="left" vertical="center"/>
    </xf>
    <xf numFmtId="0" fontId="23" fillId="40" borderId="19" xfId="1" applyFont="1" applyBorder="1" applyAlignment="1">
      <alignment horizontal="center" vertical="center" wrapText="1"/>
    </xf>
    <xf numFmtId="0" fontId="23" fillId="40" borderId="18" xfId="1" applyFont="1" applyBorder="1" applyAlignment="1">
      <alignment horizontal="center" vertical="center" wrapText="1"/>
    </xf>
    <xf numFmtId="0" fontId="23" fillId="40" borderId="39" xfId="1" applyFont="1" applyBorder="1" applyAlignment="1">
      <alignment horizontal="center" vertical="center" wrapText="1"/>
    </xf>
    <xf numFmtId="0" fontId="22" fillId="40" borderId="74" xfId="1" applyFont="1" applyBorder="1" applyAlignment="1">
      <alignment horizontal="left" vertical="center"/>
    </xf>
    <xf numFmtId="0" fontId="17" fillId="40" borderId="69" xfId="1" applyFont="1" applyBorder="1" applyAlignment="1">
      <alignment horizontal="left" vertical="top"/>
    </xf>
    <xf numFmtId="0" fontId="23" fillId="40" borderId="68" xfId="1" applyFont="1" applyBorder="1" applyAlignment="1">
      <alignment horizontal="center" vertical="center" wrapText="1"/>
    </xf>
    <xf numFmtId="0" fontId="23" fillId="40" borderId="67" xfId="1" applyFont="1" applyBorder="1" applyAlignment="1">
      <alignment horizontal="center" vertical="center" wrapText="1"/>
    </xf>
    <xf numFmtId="0" fontId="23" fillId="40" borderId="66" xfId="1" applyFont="1" applyBorder="1" applyAlignment="1">
      <alignment horizontal="center" vertical="center" wrapText="1"/>
    </xf>
    <xf numFmtId="0" fontId="27" fillId="40" borderId="78" xfId="1" applyFont="1" applyBorder="1" applyAlignment="1">
      <alignment horizontal="center" vertical="center"/>
    </xf>
    <xf numFmtId="0" fontId="21" fillId="40" borderId="80" xfId="1" applyFont="1" applyBorder="1" applyAlignment="1">
      <alignment horizontal="left" vertical="center" wrapText="1"/>
    </xf>
    <xf numFmtId="0" fontId="26" fillId="40" borderId="77" xfId="1" applyFont="1" applyBorder="1" applyAlignment="1">
      <alignment horizontal="left" vertical="center"/>
    </xf>
    <xf numFmtId="0" fontId="27" fillId="40" borderId="77" xfId="1" applyFont="1" applyBorder="1" applyAlignment="1">
      <alignment horizontal="center" vertical="center"/>
    </xf>
    <xf numFmtId="0" fontId="27" fillId="40" borderId="2" xfId="1" applyFont="1" applyAlignment="1">
      <alignment horizontal="center" vertical="center"/>
    </xf>
    <xf numFmtId="0" fontId="27" fillId="38" borderId="2" xfId="1" applyFont="1" applyFill="1" applyAlignment="1">
      <alignment horizontal="left" vertical="top"/>
    </xf>
    <xf numFmtId="0" fontId="28" fillId="39" borderId="88" xfId="1" applyFont="1" applyFill="1" applyBorder="1" applyAlignment="1">
      <alignment horizontal="center" vertical="center" wrapText="1"/>
    </xf>
    <xf numFmtId="0" fontId="28" fillId="39" borderId="88" xfId="1" applyFont="1" applyFill="1" applyBorder="1" applyAlignment="1">
      <alignment horizontal="center" vertical="center"/>
    </xf>
    <xf numFmtId="0" fontId="28" fillId="39" borderId="87" xfId="1" applyFont="1" applyFill="1" applyBorder="1" applyAlignment="1">
      <alignment horizontal="center" vertical="center"/>
    </xf>
    <xf numFmtId="0" fontId="28" fillId="39" borderId="85" xfId="1" applyFont="1" applyFill="1" applyBorder="1" applyAlignment="1">
      <alignment horizontal="center" vertical="center" wrapText="1"/>
    </xf>
    <xf numFmtId="0" fontId="28" fillId="39" borderId="85" xfId="1" applyFont="1" applyFill="1" applyBorder="1" applyAlignment="1">
      <alignment horizontal="center" vertical="center"/>
    </xf>
    <xf numFmtId="49" fontId="28" fillId="39" borderId="84" xfId="1" applyNumberFormat="1" applyFont="1" applyFill="1" applyBorder="1" applyAlignment="1">
      <alignment horizontal="center" vertical="center"/>
    </xf>
  </cellXfs>
  <cellStyles count="7">
    <cellStyle name="Comma" xfId="6" builtinId="3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2:O44"/>
  <sheetViews>
    <sheetView topLeftCell="A13" workbookViewId="0">
      <selection activeCell="Q30" sqref="Q30"/>
    </sheetView>
  </sheetViews>
  <sheetFormatPr defaultRowHeight="15"/>
  <cols>
    <col min="1" max="2" width="3.28515625" customWidth="1"/>
    <col min="3" max="3" width="7.42578125" customWidth="1"/>
    <col min="4" max="4" width="40.140625" customWidth="1"/>
    <col min="5" max="5" width="14.140625" customWidth="1"/>
    <col min="6" max="6" width="10.42578125" customWidth="1"/>
    <col min="7" max="7" width="13.28515625" customWidth="1"/>
    <col min="8" max="8" width="9.7109375" customWidth="1"/>
    <col min="9" max="9" width="15.85546875" customWidth="1"/>
    <col min="10" max="10" width="10.85546875" customWidth="1"/>
    <col min="11" max="11" width="10.7109375" customWidth="1"/>
    <col min="12" max="12" width="13.42578125" customWidth="1"/>
    <col min="13" max="13" width="11" customWidth="1"/>
    <col min="14" max="14" width="12.5703125" customWidth="1"/>
    <col min="15" max="15" width="10.85546875" style="343" customWidth="1"/>
    <col min="17" max="17" width="12.7109375" bestFit="1" customWidth="1"/>
  </cols>
  <sheetData>
    <row r="2" spans="1:1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42"/>
    </row>
    <row r="3" spans="1:15" ht="15.75">
      <c r="A3" s="1"/>
      <c r="B3" s="465" t="s">
        <v>60</v>
      </c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5">
      <c r="A4" s="1"/>
      <c r="B4" s="466" t="s">
        <v>276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5">
      <c r="A5" s="1"/>
      <c r="B5" s="467" t="s">
        <v>0</v>
      </c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</row>
    <row r="6" spans="1:15">
      <c r="A6" s="2"/>
      <c r="B6" s="468" t="s">
        <v>1</v>
      </c>
      <c r="C6" s="468"/>
      <c r="D6" s="469" t="s">
        <v>205</v>
      </c>
      <c r="E6" s="469"/>
      <c r="F6" s="469"/>
      <c r="G6" s="470" t="s">
        <v>2</v>
      </c>
      <c r="H6" s="470"/>
      <c r="I6" s="470"/>
      <c r="J6" s="470"/>
      <c r="K6" s="471">
        <v>87</v>
      </c>
      <c r="L6" s="471"/>
      <c r="M6" s="471"/>
      <c r="N6" s="471"/>
      <c r="O6" s="471"/>
    </row>
    <row r="7" spans="1:15">
      <c r="A7" s="1"/>
      <c r="B7" s="472" t="s">
        <v>3</v>
      </c>
      <c r="C7" s="472"/>
      <c r="D7" s="472"/>
      <c r="E7" s="474" t="s">
        <v>201</v>
      </c>
      <c r="F7" s="474"/>
      <c r="G7" s="474"/>
      <c r="H7" s="474"/>
      <c r="I7" s="474"/>
      <c r="J7" s="474"/>
      <c r="K7" s="474"/>
      <c r="L7" s="474"/>
      <c r="M7" s="474"/>
      <c r="N7" s="474"/>
      <c r="O7" s="474"/>
    </row>
    <row r="8" spans="1:15" ht="22.5">
      <c r="A8" s="1"/>
      <c r="B8" s="472"/>
      <c r="C8" s="472"/>
      <c r="D8" s="472"/>
      <c r="E8" s="475" t="s">
        <v>265</v>
      </c>
      <c r="F8" s="475"/>
      <c r="G8" s="475" t="s">
        <v>4</v>
      </c>
      <c r="H8" s="475"/>
      <c r="I8" s="475" t="s">
        <v>4</v>
      </c>
      <c r="J8" s="475"/>
      <c r="K8" s="58" t="s">
        <v>4</v>
      </c>
      <c r="L8" s="476" t="s">
        <v>4</v>
      </c>
      <c r="M8" s="476"/>
      <c r="N8" s="477" t="s">
        <v>5</v>
      </c>
      <c r="O8" s="478" t="s">
        <v>6</v>
      </c>
    </row>
    <row r="9" spans="1:15" ht="56.25">
      <c r="A9" s="1"/>
      <c r="B9" s="472"/>
      <c r="C9" s="472"/>
      <c r="D9" s="472"/>
      <c r="E9" s="59" t="s">
        <v>7</v>
      </c>
      <c r="F9" s="60" t="s">
        <v>8</v>
      </c>
      <c r="G9" s="61" t="s">
        <v>266</v>
      </c>
      <c r="H9" s="62" t="s">
        <v>8</v>
      </c>
      <c r="I9" s="61" t="s">
        <v>267</v>
      </c>
      <c r="J9" s="62" t="s">
        <v>8</v>
      </c>
      <c r="K9" s="63" t="s">
        <v>9</v>
      </c>
      <c r="L9" s="61" t="s">
        <v>10</v>
      </c>
      <c r="M9" s="62" t="s">
        <v>8</v>
      </c>
      <c r="N9" s="477"/>
      <c r="O9" s="478"/>
    </row>
    <row r="10" spans="1:15">
      <c r="A10" s="1"/>
      <c r="B10" s="473"/>
      <c r="C10" s="473"/>
      <c r="D10" s="473"/>
      <c r="E10" s="192" t="s">
        <v>11</v>
      </c>
      <c r="F10" s="192" t="s">
        <v>12</v>
      </c>
      <c r="G10" s="192" t="s">
        <v>13</v>
      </c>
      <c r="H10" s="192" t="s">
        <v>14</v>
      </c>
      <c r="I10" s="192" t="s">
        <v>15</v>
      </c>
      <c r="J10" s="192" t="s">
        <v>16</v>
      </c>
      <c r="K10" s="192" t="s">
        <v>17</v>
      </c>
      <c r="L10" s="192" t="s">
        <v>18</v>
      </c>
      <c r="M10" s="192" t="s">
        <v>19</v>
      </c>
      <c r="N10" s="192" t="s">
        <v>20</v>
      </c>
      <c r="O10" s="344" t="s">
        <v>21</v>
      </c>
    </row>
    <row r="11" spans="1:15">
      <c r="A11" s="1"/>
      <c r="B11" s="479" t="s">
        <v>22</v>
      </c>
      <c r="C11" s="480"/>
      <c r="D11" s="480"/>
      <c r="E11" s="193"/>
      <c r="F11" s="194"/>
      <c r="G11" s="193"/>
      <c r="H11" s="194"/>
      <c r="I11" s="193"/>
      <c r="J11" s="194"/>
      <c r="K11" s="195"/>
      <c r="L11" s="327"/>
      <c r="M11" s="336"/>
      <c r="N11" s="327"/>
      <c r="O11" s="345"/>
    </row>
    <row r="12" spans="1:15" ht="20.25" customHeight="1">
      <c r="A12" s="1"/>
      <c r="B12" s="481" t="s">
        <v>23</v>
      </c>
      <c r="C12" s="482"/>
      <c r="D12" s="196" t="s">
        <v>24</v>
      </c>
      <c r="E12" s="197"/>
      <c r="F12" s="198"/>
      <c r="G12" s="325"/>
      <c r="H12" s="325"/>
      <c r="I12" s="197"/>
      <c r="J12" s="198"/>
      <c r="K12" s="199"/>
      <c r="L12" s="325"/>
      <c r="M12" s="337"/>
      <c r="N12" s="325"/>
      <c r="O12" s="346"/>
    </row>
    <row r="13" spans="1:15" ht="20.25" customHeight="1">
      <c r="A13" s="1"/>
      <c r="B13" s="483">
        <v>8480</v>
      </c>
      <c r="C13" s="484"/>
      <c r="D13" s="200" t="s">
        <v>200</v>
      </c>
      <c r="E13" s="321">
        <v>138117941.28</v>
      </c>
      <c r="F13" s="322">
        <v>100</v>
      </c>
      <c r="G13" s="321">
        <v>142921000</v>
      </c>
      <c r="H13" s="322">
        <v>100</v>
      </c>
      <c r="I13" s="321">
        <v>143041500</v>
      </c>
      <c r="J13" s="322">
        <v>100</v>
      </c>
      <c r="K13" s="378">
        <f>I13-G13</f>
        <v>120500</v>
      </c>
      <c r="L13" s="321">
        <v>128242488.3</v>
      </c>
      <c r="M13" s="338">
        <v>100</v>
      </c>
      <c r="N13" s="321">
        <f>I13-L13</f>
        <v>14799011.700000003</v>
      </c>
      <c r="O13" s="347">
        <v>90</v>
      </c>
    </row>
    <row r="14" spans="1:15" ht="20.25" customHeight="1">
      <c r="A14" s="1"/>
      <c r="B14" s="483"/>
      <c r="C14" s="484"/>
      <c r="D14" s="201" t="s">
        <v>26</v>
      </c>
      <c r="E14" s="323">
        <f t="shared" ref="E14:F14" si="0">E13</f>
        <v>138117941.28</v>
      </c>
      <c r="F14" s="323">
        <f t="shared" si="0"/>
        <v>100</v>
      </c>
      <c r="G14" s="323">
        <f t="shared" ref="G14:N14" si="1">G13</f>
        <v>142921000</v>
      </c>
      <c r="H14" s="323">
        <f t="shared" si="1"/>
        <v>100</v>
      </c>
      <c r="I14" s="323">
        <f t="shared" ref="I14" si="2">I13</f>
        <v>143041500</v>
      </c>
      <c r="J14" s="323">
        <f t="shared" si="1"/>
        <v>100</v>
      </c>
      <c r="K14" s="339">
        <f t="shared" si="1"/>
        <v>120500</v>
      </c>
      <c r="L14" s="323">
        <f t="shared" si="1"/>
        <v>128242488.3</v>
      </c>
      <c r="M14" s="339">
        <f t="shared" si="1"/>
        <v>100</v>
      </c>
      <c r="N14" s="323">
        <f t="shared" si="1"/>
        <v>14799011.700000003</v>
      </c>
      <c r="O14" s="379">
        <v>90</v>
      </c>
    </row>
    <row r="15" spans="1:15" ht="20.25" customHeight="1">
      <c r="A15" s="1"/>
      <c r="B15" s="483"/>
      <c r="C15" s="484"/>
      <c r="D15" s="201" t="s">
        <v>27</v>
      </c>
      <c r="E15" s="323"/>
      <c r="F15" s="324"/>
      <c r="G15" s="323"/>
      <c r="H15" s="324"/>
      <c r="I15" s="323"/>
      <c r="J15" s="324"/>
      <c r="K15" s="323"/>
      <c r="L15" s="323"/>
      <c r="M15" s="340"/>
      <c r="N15" s="323"/>
      <c r="O15" s="348"/>
    </row>
    <row r="16" spans="1:15" ht="20.25" customHeight="1">
      <c r="A16" s="1"/>
      <c r="B16" s="483"/>
      <c r="C16" s="484"/>
      <c r="D16" s="201" t="s">
        <v>28</v>
      </c>
      <c r="E16" s="323">
        <f>E14</f>
        <v>138117941.28</v>
      </c>
      <c r="F16" s="324"/>
      <c r="G16" s="323"/>
      <c r="H16" s="324"/>
      <c r="I16" s="323"/>
      <c r="J16" s="324"/>
      <c r="K16" s="323"/>
      <c r="L16" s="323">
        <f>L14</f>
        <v>128242488.3</v>
      </c>
      <c r="M16" s="340"/>
      <c r="N16" s="323"/>
      <c r="O16" s="348"/>
    </row>
    <row r="17" spans="1:15">
      <c r="A17" s="1"/>
      <c r="B17" s="485" t="s">
        <v>29</v>
      </c>
      <c r="C17" s="486"/>
      <c r="D17" s="486"/>
      <c r="E17" s="325"/>
      <c r="F17" s="325"/>
      <c r="G17" s="325"/>
      <c r="H17" s="325"/>
      <c r="I17" s="325"/>
      <c r="J17" s="325"/>
      <c r="K17" s="325"/>
      <c r="L17" s="325"/>
      <c r="M17" s="337"/>
      <c r="N17" s="325"/>
      <c r="O17" s="346"/>
    </row>
    <row r="18" spans="1:15">
      <c r="A18" s="1"/>
      <c r="B18" s="487" t="s">
        <v>30</v>
      </c>
      <c r="C18" s="488"/>
      <c r="D18" s="196" t="s">
        <v>24</v>
      </c>
      <c r="E18" s="325"/>
      <c r="F18" s="325"/>
      <c r="G18" s="325"/>
      <c r="H18" s="325"/>
      <c r="I18" s="325"/>
      <c r="J18" s="325"/>
      <c r="K18" s="325"/>
      <c r="L18" s="325"/>
      <c r="M18" s="337"/>
      <c r="N18" s="325"/>
      <c r="O18" s="346"/>
    </row>
    <row r="19" spans="1:15">
      <c r="A19" s="1"/>
      <c r="B19" s="489" t="s">
        <v>31</v>
      </c>
      <c r="C19" s="490"/>
      <c r="D19" s="202" t="s">
        <v>32</v>
      </c>
      <c r="E19" s="321">
        <v>14880773</v>
      </c>
      <c r="F19" s="322">
        <v>10.7</v>
      </c>
      <c r="G19" s="321">
        <v>16461000</v>
      </c>
      <c r="H19" s="322">
        <f>G19/G34*100</f>
        <v>11.517551654410479</v>
      </c>
      <c r="I19" s="321">
        <v>16566500</v>
      </c>
      <c r="J19" s="322">
        <f>I19/I34*100</f>
        <v>11.581603940115281</v>
      </c>
      <c r="K19" s="321">
        <f t="shared" ref="K19:K33" si="3">I19-G19</f>
        <v>105500</v>
      </c>
      <c r="L19" s="321">
        <v>10770804</v>
      </c>
      <c r="M19" s="322">
        <v>8.4</v>
      </c>
      <c r="N19" s="321">
        <f>I19-L19</f>
        <v>5795696</v>
      </c>
      <c r="O19" s="349">
        <v>65</v>
      </c>
    </row>
    <row r="20" spans="1:15">
      <c r="A20" s="1"/>
      <c r="B20" s="489" t="s">
        <v>33</v>
      </c>
      <c r="C20" s="490"/>
      <c r="D20" s="202" t="s">
        <v>34</v>
      </c>
      <c r="E20" s="321">
        <v>2401702</v>
      </c>
      <c r="F20" s="322">
        <v>1.7</v>
      </c>
      <c r="G20" s="321">
        <v>2685000</v>
      </c>
      <c r="H20" s="322">
        <f>G20/G34*100</f>
        <v>1.8786602388732236</v>
      </c>
      <c r="I20" s="321">
        <v>2700000</v>
      </c>
      <c r="J20" s="322">
        <f>I20/I34*100</f>
        <v>1.8875640985308459</v>
      </c>
      <c r="K20" s="321">
        <f t="shared" si="3"/>
        <v>15000</v>
      </c>
      <c r="L20" s="321">
        <v>1753011</v>
      </c>
      <c r="M20" s="322">
        <v>1.4</v>
      </c>
      <c r="N20" s="321">
        <f>I20-L20</f>
        <v>946989</v>
      </c>
      <c r="O20" s="349">
        <v>65</v>
      </c>
    </row>
    <row r="21" spans="1:15">
      <c r="A21" s="1"/>
      <c r="B21" s="489" t="s">
        <v>35</v>
      </c>
      <c r="C21" s="490"/>
      <c r="D21" s="202" t="s">
        <v>36</v>
      </c>
      <c r="E21" s="321">
        <v>4635923.8</v>
      </c>
      <c r="F21" s="322">
        <v>3.4</v>
      </c>
      <c r="G21" s="321">
        <v>9575000</v>
      </c>
      <c r="H21" s="322">
        <f>G21/G34*100</f>
        <v>6.6995053211214586</v>
      </c>
      <c r="I21" s="321">
        <v>9575000</v>
      </c>
      <c r="J21" s="322">
        <f>I21/I34*100</f>
        <v>6.6938615716417962</v>
      </c>
      <c r="K21" s="321">
        <f t="shared" si="3"/>
        <v>0</v>
      </c>
      <c r="L21" s="321">
        <v>2441633.2999999998</v>
      </c>
      <c r="M21" s="322">
        <v>2</v>
      </c>
      <c r="N21" s="321">
        <f>I21-L21</f>
        <v>7133366.7000000002</v>
      </c>
      <c r="O21" s="349">
        <v>26</v>
      </c>
    </row>
    <row r="22" spans="1:15">
      <c r="A22" s="1"/>
      <c r="B22" s="489" t="s">
        <v>37</v>
      </c>
      <c r="C22" s="490"/>
      <c r="D22" s="202" t="s">
        <v>38</v>
      </c>
      <c r="E22" s="321">
        <v>0</v>
      </c>
      <c r="F22" s="322">
        <v>0</v>
      </c>
      <c r="G22" s="321">
        <v>0</v>
      </c>
      <c r="H22" s="322">
        <v>0</v>
      </c>
      <c r="I22" s="321">
        <v>0</v>
      </c>
      <c r="J22" s="322">
        <v>0</v>
      </c>
      <c r="K22" s="321">
        <f t="shared" si="3"/>
        <v>0</v>
      </c>
      <c r="L22" s="321">
        <v>0</v>
      </c>
      <c r="M22" s="322">
        <v>0</v>
      </c>
      <c r="N22" s="321">
        <v>0</v>
      </c>
      <c r="O22" s="349"/>
    </row>
    <row r="23" spans="1:15">
      <c r="A23" s="1"/>
      <c r="B23" s="489" t="s">
        <v>39</v>
      </c>
      <c r="C23" s="490"/>
      <c r="D23" s="202" t="s">
        <v>40</v>
      </c>
      <c r="E23" s="321">
        <v>113000000</v>
      </c>
      <c r="F23" s="322">
        <v>81.8</v>
      </c>
      <c r="G23" s="321">
        <v>113000000</v>
      </c>
      <c r="H23" s="322">
        <f>G23/G34*100</f>
        <v>79.064658097830261</v>
      </c>
      <c r="I23" s="321">
        <v>113000000</v>
      </c>
      <c r="J23" s="322">
        <f>I23/I34*100</f>
        <v>78.998053012587249</v>
      </c>
      <c r="K23" s="321">
        <f t="shared" si="3"/>
        <v>0</v>
      </c>
      <c r="L23" s="321">
        <v>113000000</v>
      </c>
      <c r="M23" s="322">
        <v>88</v>
      </c>
      <c r="N23" s="321">
        <v>0</v>
      </c>
      <c r="O23" s="349"/>
    </row>
    <row r="24" spans="1:15">
      <c r="A24" s="1"/>
      <c r="B24" s="489" t="s">
        <v>41</v>
      </c>
      <c r="C24" s="490"/>
      <c r="D24" s="202" t="s">
        <v>42</v>
      </c>
      <c r="E24" s="321">
        <v>0</v>
      </c>
      <c r="F24" s="322">
        <v>0</v>
      </c>
      <c r="G24" s="321">
        <v>0</v>
      </c>
      <c r="H24" s="322">
        <v>0</v>
      </c>
      <c r="I24" s="321">
        <v>0</v>
      </c>
      <c r="J24" s="322">
        <v>0</v>
      </c>
      <c r="K24" s="321">
        <f t="shared" si="3"/>
        <v>0</v>
      </c>
      <c r="L24" s="321">
        <v>0</v>
      </c>
      <c r="M24" s="322">
        <v>0</v>
      </c>
      <c r="N24" s="321">
        <v>0</v>
      </c>
      <c r="O24" s="349"/>
    </row>
    <row r="25" spans="1:15">
      <c r="A25" s="1"/>
      <c r="B25" s="489" t="s">
        <v>43</v>
      </c>
      <c r="C25" s="490"/>
      <c r="D25" s="202" t="s">
        <v>44</v>
      </c>
      <c r="E25" s="321">
        <v>0</v>
      </c>
      <c r="F25" s="322">
        <v>0.8</v>
      </c>
      <c r="G25" s="321">
        <v>200000</v>
      </c>
      <c r="H25" s="322">
        <f>G25/G34*100</f>
        <v>0.13993744796076155</v>
      </c>
      <c r="I25" s="321">
        <v>200000</v>
      </c>
      <c r="J25" s="322">
        <f>I25/I34*100</f>
        <v>0.13981956285413674</v>
      </c>
      <c r="K25" s="321">
        <f t="shared" si="3"/>
        <v>0</v>
      </c>
      <c r="L25" s="321">
        <v>188840</v>
      </c>
      <c r="M25" s="380">
        <v>0.15</v>
      </c>
      <c r="N25" s="321">
        <f>I25-L25</f>
        <v>11160</v>
      </c>
      <c r="O25" s="349"/>
    </row>
    <row r="26" spans="1:15">
      <c r="A26" s="1"/>
      <c r="B26" s="489"/>
      <c r="C26" s="490"/>
      <c r="D26" s="203" t="s">
        <v>45</v>
      </c>
      <c r="E26" s="323">
        <f>SUM(E19:E25)</f>
        <v>134918398.80000001</v>
      </c>
      <c r="F26" s="324">
        <v>97.7</v>
      </c>
      <c r="G26" s="323">
        <f>SUM(G19:G25)</f>
        <v>141921000</v>
      </c>
      <c r="H26" s="324">
        <f>G26/G34*100</f>
        <v>99.300312760196192</v>
      </c>
      <c r="I26" s="323">
        <f>SUM(I19:I25)</f>
        <v>142041500</v>
      </c>
      <c r="J26" s="324">
        <f>I26/I34*100</f>
        <v>99.300902185729313</v>
      </c>
      <c r="K26" s="323">
        <f>SUM(K19:K25)</f>
        <v>120500</v>
      </c>
      <c r="L26" s="323">
        <f>SUM(L19:L25)</f>
        <v>128154288.3</v>
      </c>
      <c r="M26" s="324">
        <v>100</v>
      </c>
      <c r="N26" s="323">
        <f>SUM(N19:N25)</f>
        <v>13887211.699999999</v>
      </c>
      <c r="O26" s="349">
        <v>90</v>
      </c>
    </row>
    <row r="27" spans="1:15">
      <c r="A27" s="1"/>
      <c r="B27" s="489" t="s">
        <v>46</v>
      </c>
      <c r="C27" s="490"/>
      <c r="D27" s="202" t="s">
        <v>47</v>
      </c>
      <c r="E27" s="321">
        <v>119980</v>
      </c>
      <c r="F27" s="322">
        <v>0.08</v>
      </c>
      <c r="G27" s="321">
        <v>0</v>
      </c>
      <c r="H27" s="322">
        <v>0</v>
      </c>
      <c r="I27" s="321">
        <v>0</v>
      </c>
      <c r="J27" s="322">
        <v>0</v>
      </c>
      <c r="K27" s="321">
        <f t="shared" si="3"/>
        <v>0</v>
      </c>
      <c r="L27" s="321">
        <v>0</v>
      </c>
      <c r="M27" s="322">
        <v>0.08</v>
      </c>
      <c r="N27" s="321">
        <v>0</v>
      </c>
      <c r="O27" s="349">
        <v>0</v>
      </c>
    </row>
    <row r="28" spans="1:15">
      <c r="A28" s="1"/>
      <c r="B28" s="489" t="s">
        <v>48</v>
      </c>
      <c r="C28" s="490"/>
      <c r="D28" s="202" t="s">
        <v>49</v>
      </c>
      <c r="E28" s="321">
        <v>3079562.4</v>
      </c>
      <c r="F28" s="322">
        <v>2.2000000000000002</v>
      </c>
      <c r="G28" s="321">
        <v>1000000</v>
      </c>
      <c r="H28" s="322">
        <f>G28/G34*100</f>
        <v>0.69968723980380765</v>
      </c>
      <c r="I28" s="321">
        <v>1000000</v>
      </c>
      <c r="J28" s="322">
        <f>I28/I34*100</f>
        <v>0.69909781427068374</v>
      </c>
      <c r="K28" s="321">
        <f t="shared" si="3"/>
        <v>0</v>
      </c>
      <c r="L28" s="321">
        <v>88200</v>
      </c>
      <c r="M28" s="381">
        <v>7.0000000000000007E-2</v>
      </c>
      <c r="N28" s="321">
        <f>I28-L28</f>
        <v>911800</v>
      </c>
      <c r="O28" s="349">
        <v>9</v>
      </c>
    </row>
    <row r="29" spans="1:15" ht="22.5">
      <c r="A29" s="1"/>
      <c r="B29" s="489"/>
      <c r="C29" s="490"/>
      <c r="D29" s="203" t="s">
        <v>50</v>
      </c>
      <c r="E29" s="323">
        <f>E28+E27</f>
        <v>3199542.4</v>
      </c>
      <c r="F29" s="324">
        <v>2.2999999999999998</v>
      </c>
      <c r="G29" s="323">
        <f>G28+G27</f>
        <v>1000000</v>
      </c>
      <c r="H29" s="324">
        <f>G29/G34*100</f>
        <v>0.69968723980380765</v>
      </c>
      <c r="I29" s="323">
        <f>I28+I27</f>
        <v>1000000</v>
      </c>
      <c r="J29" s="324">
        <f>I29/I34*100</f>
        <v>0.69909781427068374</v>
      </c>
      <c r="K29" s="323">
        <f>K28+K27</f>
        <v>0</v>
      </c>
      <c r="L29" s="323">
        <f>L28+L27</f>
        <v>88200</v>
      </c>
      <c r="M29" s="381">
        <v>7.0000000000000007E-2</v>
      </c>
      <c r="N29" s="323">
        <f>N28+N27</f>
        <v>911800</v>
      </c>
      <c r="O29" s="349">
        <f>L29/I29*100</f>
        <v>8.82</v>
      </c>
    </row>
    <row r="30" spans="1:15">
      <c r="A30" s="1"/>
      <c r="B30" s="489" t="s">
        <v>46</v>
      </c>
      <c r="C30" s="490"/>
      <c r="D30" s="202" t="s">
        <v>47</v>
      </c>
      <c r="E30" s="321"/>
      <c r="F30" s="322"/>
      <c r="G30" s="321">
        <v>0</v>
      </c>
      <c r="H30" s="322">
        <v>0</v>
      </c>
      <c r="I30" s="321">
        <v>0</v>
      </c>
      <c r="J30" s="322">
        <v>0</v>
      </c>
      <c r="K30" s="321">
        <f t="shared" si="3"/>
        <v>0</v>
      </c>
      <c r="L30" s="321"/>
      <c r="M30" s="322"/>
      <c r="N30" s="321"/>
      <c r="O30" s="349"/>
    </row>
    <row r="31" spans="1:15">
      <c r="A31" s="1"/>
      <c r="B31" s="489" t="s">
        <v>48</v>
      </c>
      <c r="C31" s="490"/>
      <c r="D31" s="202" t="s">
        <v>49</v>
      </c>
      <c r="E31" s="321"/>
      <c r="F31" s="322"/>
      <c r="G31" s="321"/>
      <c r="H31" s="322"/>
      <c r="I31" s="321"/>
      <c r="J31" s="322"/>
      <c r="K31" s="321">
        <f t="shared" si="3"/>
        <v>0</v>
      </c>
      <c r="L31" s="321"/>
      <c r="M31" s="322"/>
      <c r="N31" s="321"/>
      <c r="O31" s="349"/>
    </row>
    <row r="32" spans="1:15" ht="22.5">
      <c r="A32" s="1"/>
      <c r="B32" s="489"/>
      <c r="C32" s="490"/>
      <c r="D32" s="203" t="s">
        <v>51</v>
      </c>
      <c r="E32" s="323"/>
      <c r="F32" s="324"/>
      <c r="G32" s="323"/>
      <c r="H32" s="324"/>
      <c r="I32" s="323"/>
      <c r="J32" s="324"/>
      <c r="K32" s="321">
        <f t="shared" si="3"/>
        <v>0</v>
      </c>
      <c r="L32" s="323"/>
      <c r="M32" s="324"/>
      <c r="N32" s="323"/>
      <c r="O32" s="349"/>
    </row>
    <row r="33" spans="1:15">
      <c r="A33" s="1"/>
      <c r="B33" s="489"/>
      <c r="C33" s="490"/>
      <c r="D33" s="203" t="s">
        <v>52</v>
      </c>
      <c r="E33" s="323">
        <f>E29+E32</f>
        <v>3199542.4</v>
      </c>
      <c r="F33" s="324"/>
      <c r="G33" s="323">
        <f>G29+G32</f>
        <v>1000000</v>
      </c>
      <c r="H33" s="324">
        <f>G33/G34*100</f>
        <v>0.69968723980380765</v>
      </c>
      <c r="I33" s="323">
        <f>I29+I32</f>
        <v>1000000</v>
      </c>
      <c r="J33" s="324">
        <f>I33/I34*100</f>
        <v>0.69909781427068374</v>
      </c>
      <c r="K33" s="321">
        <f t="shared" si="3"/>
        <v>0</v>
      </c>
      <c r="L33" s="323">
        <f>L29+L32</f>
        <v>88200</v>
      </c>
      <c r="M33" s="381">
        <v>7.0000000000000007E-2</v>
      </c>
      <c r="N33" s="323">
        <f>I33-L33</f>
        <v>911800</v>
      </c>
      <c r="O33" s="349">
        <f>L33/I33*100</f>
        <v>8.82</v>
      </c>
    </row>
    <row r="34" spans="1:15" ht="22.5">
      <c r="A34" s="1"/>
      <c r="B34" s="489"/>
      <c r="C34" s="490"/>
      <c r="D34" s="203" t="s">
        <v>53</v>
      </c>
      <c r="E34" s="323">
        <f>E33+E26</f>
        <v>138117941.20000002</v>
      </c>
      <c r="F34" s="324">
        <v>100</v>
      </c>
      <c r="G34" s="323">
        <f>G33+G26</f>
        <v>142921000</v>
      </c>
      <c r="H34" s="324">
        <v>100</v>
      </c>
      <c r="I34" s="323">
        <f>I33+I26</f>
        <v>143041500</v>
      </c>
      <c r="J34" s="324">
        <v>100</v>
      </c>
      <c r="K34" s="323">
        <f>K33+K26</f>
        <v>120500</v>
      </c>
      <c r="L34" s="323">
        <f>L33+L26</f>
        <v>128242488.3</v>
      </c>
      <c r="M34" s="324">
        <v>100</v>
      </c>
      <c r="N34" s="323">
        <f>I34-L34</f>
        <v>14799011.700000003</v>
      </c>
      <c r="O34" s="349">
        <v>90</v>
      </c>
    </row>
    <row r="35" spans="1:15" ht="22.5">
      <c r="A35" s="1"/>
      <c r="B35" s="489"/>
      <c r="C35" s="490"/>
      <c r="D35" s="203" t="s">
        <v>27</v>
      </c>
      <c r="E35" s="323"/>
      <c r="F35" s="324"/>
      <c r="G35" s="323"/>
      <c r="H35" s="326"/>
      <c r="I35" s="323"/>
      <c r="J35" s="324"/>
      <c r="K35" s="323"/>
      <c r="L35" s="323"/>
      <c r="M35" s="340"/>
      <c r="N35" s="323"/>
      <c r="O35" s="348"/>
    </row>
    <row r="36" spans="1:15" ht="22.5">
      <c r="A36" s="1"/>
      <c r="B36" s="489"/>
      <c r="C36" s="490"/>
      <c r="D36" s="203" t="s">
        <v>54</v>
      </c>
      <c r="E36" s="323">
        <f>E34</f>
        <v>138117941.20000002</v>
      </c>
      <c r="F36" s="326"/>
      <c r="G36" s="323"/>
      <c r="H36" s="326"/>
      <c r="I36" s="323"/>
      <c r="J36" s="326"/>
      <c r="K36" s="323"/>
      <c r="L36" s="323">
        <f>L34</f>
        <v>128242488.3</v>
      </c>
      <c r="M36" s="341"/>
      <c r="N36" s="323"/>
      <c r="O36" s="348"/>
    </row>
    <row r="37" spans="1:15" ht="21.75" customHeight="1">
      <c r="A37" s="1"/>
      <c r="B37" s="491"/>
      <c r="C37" s="492"/>
      <c r="D37" s="374" t="s">
        <v>55</v>
      </c>
      <c r="E37" s="375">
        <v>10</v>
      </c>
      <c r="F37" s="376"/>
      <c r="G37" s="375">
        <v>10</v>
      </c>
      <c r="H37" s="376"/>
      <c r="I37" s="375">
        <v>10</v>
      </c>
      <c r="J37" s="376"/>
      <c r="K37" s="376"/>
      <c r="L37" s="375">
        <v>10</v>
      </c>
      <c r="M37" s="376"/>
      <c r="N37" s="376"/>
      <c r="O37" s="377"/>
    </row>
    <row r="38" spans="1:15">
      <c r="A38" s="1"/>
      <c r="B38" s="493"/>
      <c r="C38" s="494"/>
      <c r="D38" s="350"/>
      <c r="E38" s="351"/>
      <c r="F38" s="350"/>
      <c r="G38" s="350"/>
      <c r="H38" s="350"/>
      <c r="I38" s="350"/>
      <c r="J38" s="350"/>
      <c r="K38" s="350"/>
      <c r="L38" s="350"/>
      <c r="M38" s="350"/>
      <c r="N38" s="350"/>
      <c r="O38" s="352"/>
    </row>
    <row r="39" spans="1:15">
      <c r="A39" s="370"/>
      <c r="B39" s="495"/>
      <c r="C39" s="495"/>
      <c r="D39" s="370"/>
      <c r="E39" s="372"/>
      <c r="F39" s="370"/>
      <c r="G39" s="370"/>
      <c r="H39" s="370"/>
      <c r="I39" s="370"/>
      <c r="J39" s="370"/>
      <c r="K39" s="370"/>
      <c r="L39" s="370"/>
      <c r="M39" s="370"/>
      <c r="N39" s="370"/>
      <c r="O39" s="370"/>
    </row>
    <row r="40" spans="1:15">
      <c r="A40" s="370"/>
      <c r="B40" s="371"/>
      <c r="C40" s="371"/>
      <c r="D40" s="370"/>
      <c r="E40" s="370"/>
      <c r="F40" s="370"/>
      <c r="G40" s="370"/>
      <c r="H40" s="370"/>
      <c r="I40" s="370"/>
      <c r="J40" s="370"/>
      <c r="K40" s="370"/>
      <c r="L40" s="370"/>
      <c r="M40" s="370"/>
      <c r="N40" s="370"/>
      <c r="O40" s="370"/>
    </row>
    <row r="41" spans="1:15">
      <c r="A41" s="370"/>
      <c r="B41" s="495"/>
      <c r="C41" s="495"/>
      <c r="D41" s="497" t="s">
        <v>56</v>
      </c>
      <c r="E41" s="497"/>
      <c r="F41" s="497"/>
      <c r="G41" s="373"/>
      <c r="H41" s="373" t="s">
        <v>57</v>
      </c>
      <c r="I41" s="373"/>
      <c r="J41" s="496"/>
      <c r="K41" s="496"/>
      <c r="L41" s="496"/>
      <c r="M41" s="496"/>
      <c r="N41" s="370"/>
      <c r="O41" s="370"/>
    </row>
    <row r="42" spans="1:15">
      <c r="A42" s="370"/>
      <c r="B42" s="495"/>
      <c r="C42" s="495"/>
      <c r="D42" s="497"/>
      <c r="E42" s="497"/>
      <c r="F42" s="497"/>
      <c r="G42" s="373"/>
      <c r="H42" s="373" t="s">
        <v>58</v>
      </c>
      <c r="I42" s="373"/>
      <c r="J42" s="496"/>
      <c r="K42" s="496"/>
      <c r="L42" s="496"/>
      <c r="M42" s="496"/>
      <c r="N42" s="370"/>
      <c r="O42" s="370"/>
    </row>
    <row r="43" spans="1:15">
      <c r="A43" s="370"/>
      <c r="B43" s="495"/>
      <c r="C43" s="495"/>
      <c r="D43" s="497"/>
      <c r="E43" s="497"/>
      <c r="F43" s="497"/>
      <c r="G43" s="496"/>
      <c r="H43" s="496" t="s">
        <v>59</v>
      </c>
      <c r="I43" s="496"/>
      <c r="J43" s="496"/>
      <c r="K43" s="496"/>
      <c r="L43" s="496"/>
      <c r="M43" s="496"/>
      <c r="N43" s="370"/>
      <c r="O43" s="370"/>
    </row>
    <row r="44" spans="1:15">
      <c r="A44" s="370"/>
      <c r="B44" s="370"/>
      <c r="C44" s="370"/>
      <c r="D44" s="497"/>
      <c r="E44" s="497"/>
      <c r="F44" s="497"/>
      <c r="G44" s="496"/>
      <c r="H44" s="496"/>
      <c r="I44" s="496"/>
      <c r="J44" s="496"/>
      <c r="K44" s="496"/>
      <c r="L44" s="496"/>
      <c r="M44" s="496"/>
      <c r="N44" s="370"/>
      <c r="O44" s="370"/>
    </row>
  </sheetData>
  <mergeCells count="52">
    <mergeCell ref="J43:M44"/>
    <mergeCell ref="J41:M41"/>
    <mergeCell ref="H43:H44"/>
    <mergeCell ref="I43:I44"/>
    <mergeCell ref="D41:F44"/>
    <mergeCell ref="J42:M42"/>
    <mergeCell ref="G43:G44"/>
    <mergeCell ref="B36:C36"/>
    <mergeCell ref="B37:C37"/>
    <mergeCell ref="B38:C38"/>
    <mergeCell ref="B39:C39"/>
    <mergeCell ref="B41:C43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D17"/>
    <mergeCell ref="B18:C18"/>
    <mergeCell ref="B19:C19"/>
    <mergeCell ref="B20:C20"/>
    <mergeCell ref="B11:D11"/>
    <mergeCell ref="B12:C12"/>
    <mergeCell ref="B13:C13"/>
    <mergeCell ref="B14:C14"/>
    <mergeCell ref="B15:C15"/>
    <mergeCell ref="B7:D10"/>
    <mergeCell ref="E7:O7"/>
    <mergeCell ref="E8:F8"/>
    <mergeCell ref="G8:H8"/>
    <mergeCell ref="I8:J8"/>
    <mergeCell ref="L8:M8"/>
    <mergeCell ref="N8:N9"/>
    <mergeCell ref="O8:O9"/>
    <mergeCell ref="B3:O3"/>
    <mergeCell ref="B4:O4"/>
    <mergeCell ref="B5:O5"/>
    <mergeCell ref="B6:C6"/>
    <mergeCell ref="D6:F6"/>
    <mergeCell ref="G6:J6"/>
    <mergeCell ref="K6:O6"/>
  </mergeCells>
  <pageMargins left="0" right="0" top="0" bottom="0" header="0" footer="0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R35"/>
  <sheetViews>
    <sheetView workbookViewId="0">
      <selection activeCell="U27" sqref="U27"/>
    </sheetView>
  </sheetViews>
  <sheetFormatPr defaultRowHeight="15"/>
  <cols>
    <col min="1" max="1" width="3.28515625" style="3" customWidth="1"/>
    <col min="2" max="2" width="0.140625" style="3" customWidth="1"/>
    <col min="3" max="4" width="9.28515625" style="3" customWidth="1"/>
    <col min="5" max="5" width="19.28515625" style="3" customWidth="1"/>
    <col min="6" max="6" width="9.28515625" style="3" customWidth="1"/>
    <col min="7" max="7" width="14.85546875" style="3" customWidth="1"/>
    <col min="8" max="8" width="12" style="3" customWidth="1"/>
    <col min="9" max="9" width="11.140625" style="3" customWidth="1"/>
    <col min="10" max="16" width="12" style="3" customWidth="1"/>
    <col min="17" max="17" width="11.85546875" style="3" customWidth="1"/>
    <col min="18" max="18" width="12.28515625" style="3" customWidth="1"/>
    <col min="19" max="16384" width="9.140625" style="3"/>
  </cols>
  <sheetData>
    <row r="1" spans="1:17">
      <c r="A1" s="4"/>
      <c r="B1" s="4"/>
      <c r="C1" s="9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>
      <c r="A2" s="4"/>
      <c r="B2" s="4"/>
      <c r="C2" s="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>
      <c r="A3" s="4"/>
      <c r="B3" s="4"/>
      <c r="C3" s="9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.75">
      <c r="A4" s="4"/>
      <c r="B4" s="4"/>
      <c r="C4" s="503" t="s">
        <v>198</v>
      </c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</row>
    <row r="5" spans="1:17" ht="15.75" thickBot="1">
      <c r="A5" s="4"/>
      <c r="B5" s="4"/>
      <c r="C5" s="504" t="s">
        <v>277</v>
      </c>
      <c r="D5" s="504"/>
      <c r="E5" s="504"/>
      <c r="F5" s="504"/>
      <c r="G5" s="504"/>
      <c r="H5" s="504"/>
      <c r="I5" s="504"/>
      <c r="J5" s="504"/>
      <c r="K5" s="504"/>
      <c r="L5" s="504"/>
      <c r="M5" s="504"/>
      <c r="N5" s="504"/>
      <c r="O5" s="504"/>
      <c r="P5" s="504"/>
      <c r="Q5" s="504"/>
    </row>
    <row r="6" spans="1:17" ht="16.5" thickTop="1" thickBot="1">
      <c r="A6" s="505"/>
      <c r="B6" s="505"/>
      <c r="C6" s="506" t="s">
        <v>88</v>
      </c>
      <c r="D6" s="508" t="s">
        <v>87</v>
      </c>
      <c r="E6" s="510" t="s">
        <v>86</v>
      </c>
      <c r="F6" s="508" t="s">
        <v>4</v>
      </c>
      <c r="G6" s="508" t="s">
        <v>85</v>
      </c>
      <c r="H6" s="512" t="s">
        <v>84</v>
      </c>
      <c r="I6" s="512"/>
      <c r="J6" s="512"/>
      <c r="K6" s="512"/>
      <c r="L6" s="512"/>
      <c r="M6" s="512"/>
      <c r="N6" s="512"/>
      <c r="O6" s="512"/>
      <c r="P6" s="512"/>
      <c r="Q6" s="512"/>
    </row>
    <row r="7" spans="1:17" ht="16.5" thickTop="1" thickBot="1">
      <c r="A7" s="505"/>
      <c r="B7" s="505"/>
      <c r="C7" s="507"/>
      <c r="D7" s="509"/>
      <c r="E7" s="511"/>
      <c r="F7" s="509"/>
      <c r="G7" s="509"/>
      <c r="H7" s="8" t="s">
        <v>46</v>
      </c>
      <c r="I7" s="8" t="s">
        <v>48</v>
      </c>
      <c r="J7" s="8" t="s">
        <v>31</v>
      </c>
      <c r="K7" s="8" t="s">
        <v>33</v>
      </c>
      <c r="L7" s="8" t="s">
        <v>35</v>
      </c>
      <c r="M7" s="8" t="s">
        <v>37</v>
      </c>
      <c r="N7" s="8" t="s">
        <v>39</v>
      </c>
      <c r="O7" s="8" t="s">
        <v>41</v>
      </c>
      <c r="P7" s="8" t="s">
        <v>43</v>
      </c>
      <c r="Q7" s="31" t="s">
        <v>67</v>
      </c>
    </row>
    <row r="8" spans="1:17" ht="27.75" thickTop="1">
      <c r="A8" s="4"/>
      <c r="B8" s="4"/>
      <c r="C8" s="507"/>
      <c r="D8" s="509"/>
      <c r="E8" s="511"/>
      <c r="F8" s="7" t="s">
        <v>83</v>
      </c>
      <c r="G8" s="509"/>
      <c r="H8" s="6" t="s">
        <v>82</v>
      </c>
      <c r="I8" s="6" t="s">
        <v>81</v>
      </c>
      <c r="J8" s="6" t="s">
        <v>80</v>
      </c>
      <c r="K8" s="6" t="s">
        <v>79</v>
      </c>
      <c r="L8" s="6" t="s">
        <v>78</v>
      </c>
      <c r="M8" s="6" t="s">
        <v>77</v>
      </c>
      <c r="N8" s="6" t="s">
        <v>76</v>
      </c>
      <c r="O8" s="6" t="s">
        <v>75</v>
      </c>
      <c r="P8" s="6" t="s">
        <v>74</v>
      </c>
      <c r="Q8" s="99" t="s">
        <v>67</v>
      </c>
    </row>
    <row r="9" spans="1:17" ht="16.5" customHeight="1">
      <c r="A9" s="4"/>
      <c r="B9" s="4"/>
      <c r="C9" s="204">
        <v>87</v>
      </c>
      <c r="D9" s="205" t="s">
        <v>73</v>
      </c>
      <c r="E9" s="206" t="s">
        <v>72</v>
      </c>
      <c r="F9" s="205">
        <v>2024</v>
      </c>
      <c r="G9" s="207" t="s">
        <v>69</v>
      </c>
      <c r="H9" s="208"/>
      <c r="I9" s="208">
        <v>1000000</v>
      </c>
      <c r="J9" s="208">
        <v>16461000</v>
      </c>
      <c r="K9" s="208">
        <v>2685000</v>
      </c>
      <c r="L9" s="208">
        <v>9575000</v>
      </c>
      <c r="M9" s="208">
        <v>0</v>
      </c>
      <c r="N9" s="208">
        <v>113000000</v>
      </c>
      <c r="O9" s="208">
        <v>0</v>
      </c>
      <c r="P9" s="208">
        <v>200000</v>
      </c>
      <c r="Q9" s="209">
        <f>SUM(H9:P9)</f>
        <v>142921000</v>
      </c>
    </row>
    <row r="10" spans="1:17" ht="16.5" customHeight="1">
      <c r="A10" s="4"/>
      <c r="B10" s="4"/>
      <c r="C10" s="210">
        <v>87</v>
      </c>
      <c r="D10" s="211" t="s">
        <v>73</v>
      </c>
      <c r="E10" s="212" t="s">
        <v>72</v>
      </c>
      <c r="F10" s="205">
        <v>2024</v>
      </c>
      <c r="G10" s="213" t="s">
        <v>68</v>
      </c>
      <c r="H10" s="214"/>
      <c r="I10" s="208">
        <v>1000000</v>
      </c>
      <c r="J10" s="208">
        <v>16566500</v>
      </c>
      <c r="K10" s="208">
        <v>2700000</v>
      </c>
      <c r="L10" s="208">
        <v>9575000</v>
      </c>
      <c r="M10" s="208">
        <v>0</v>
      </c>
      <c r="N10" s="208">
        <v>113000000</v>
      </c>
      <c r="O10" s="208">
        <v>0</v>
      </c>
      <c r="P10" s="208">
        <v>200000</v>
      </c>
      <c r="Q10" s="209">
        <f>SUM(H10:P10)</f>
        <v>143041500</v>
      </c>
    </row>
    <row r="11" spans="1:17" ht="16.5" customHeight="1">
      <c r="A11" s="4"/>
      <c r="B11" s="4"/>
      <c r="C11" s="210">
        <v>87</v>
      </c>
      <c r="D11" s="211" t="s">
        <v>73</v>
      </c>
      <c r="E11" s="212" t="s">
        <v>72</v>
      </c>
      <c r="F11" s="205">
        <v>2024</v>
      </c>
      <c r="G11" s="213" t="s">
        <v>64</v>
      </c>
      <c r="H11" s="214"/>
      <c r="I11" s="214">
        <v>88200</v>
      </c>
      <c r="J11" s="214">
        <v>10770804</v>
      </c>
      <c r="K11" s="214">
        <v>1753011</v>
      </c>
      <c r="L11" s="328">
        <v>2441633.2999999998</v>
      </c>
      <c r="M11" s="214">
        <v>0</v>
      </c>
      <c r="N11" s="214">
        <v>113000000</v>
      </c>
      <c r="O11" s="214">
        <v>0</v>
      </c>
      <c r="P11" s="214">
        <v>188840</v>
      </c>
      <c r="Q11" s="329">
        <f>SUM(H11:P11)</f>
        <v>128242488.3</v>
      </c>
    </row>
    <row r="12" spans="1:17" ht="16.5" customHeight="1">
      <c r="A12" s="4"/>
      <c r="B12" s="4"/>
      <c r="C12" s="210">
        <v>87</v>
      </c>
      <c r="D12" s="211" t="s">
        <v>73</v>
      </c>
      <c r="E12" s="212" t="s">
        <v>72</v>
      </c>
      <c r="F12" s="205">
        <v>2024</v>
      </c>
      <c r="G12" s="216" t="s">
        <v>62</v>
      </c>
      <c r="H12" s="217">
        <v>0</v>
      </c>
      <c r="I12" s="217">
        <v>0</v>
      </c>
      <c r="J12" s="217">
        <v>0</v>
      </c>
      <c r="K12" s="217">
        <v>0</v>
      </c>
      <c r="L12" s="217">
        <v>0</v>
      </c>
      <c r="M12" s="217">
        <v>0</v>
      </c>
      <c r="N12" s="217">
        <v>0</v>
      </c>
      <c r="O12" s="217">
        <v>0</v>
      </c>
      <c r="P12" s="217">
        <v>0</v>
      </c>
      <c r="Q12" s="218">
        <v>0</v>
      </c>
    </row>
    <row r="13" spans="1:17" ht="16.5" customHeight="1">
      <c r="A13" s="4"/>
      <c r="B13" s="4"/>
      <c r="C13" s="210">
        <v>87</v>
      </c>
      <c r="D13" s="211" t="s">
        <v>73</v>
      </c>
      <c r="E13" s="212" t="s">
        <v>71</v>
      </c>
      <c r="F13" s="205">
        <v>2024</v>
      </c>
      <c r="G13" s="213" t="s">
        <v>69</v>
      </c>
      <c r="H13" s="214">
        <v>0</v>
      </c>
      <c r="I13" s="214"/>
      <c r="J13" s="214">
        <v>0</v>
      </c>
      <c r="K13" s="214">
        <v>0</v>
      </c>
      <c r="L13" s="214">
        <v>0</v>
      </c>
      <c r="M13" s="214">
        <v>0</v>
      </c>
      <c r="N13" s="214">
        <v>0</v>
      </c>
      <c r="O13" s="214">
        <v>0</v>
      </c>
      <c r="P13" s="214">
        <v>0</v>
      </c>
      <c r="Q13" s="215"/>
    </row>
    <row r="14" spans="1:17" ht="16.5" customHeight="1">
      <c r="A14" s="4"/>
      <c r="B14" s="4"/>
      <c r="C14" s="210">
        <v>87</v>
      </c>
      <c r="D14" s="211" t="s">
        <v>73</v>
      </c>
      <c r="E14" s="212" t="s">
        <v>71</v>
      </c>
      <c r="F14" s="205">
        <v>2024</v>
      </c>
      <c r="G14" s="213" t="s">
        <v>68</v>
      </c>
      <c r="H14" s="214">
        <v>0</v>
      </c>
      <c r="I14" s="214"/>
      <c r="J14" s="214">
        <v>0</v>
      </c>
      <c r="K14" s="214">
        <v>0</v>
      </c>
      <c r="L14" s="214">
        <v>0</v>
      </c>
      <c r="M14" s="214">
        <v>0</v>
      </c>
      <c r="N14" s="214">
        <v>0</v>
      </c>
      <c r="O14" s="214">
        <v>0</v>
      </c>
      <c r="P14" s="214">
        <v>0</v>
      </c>
      <c r="Q14" s="215"/>
    </row>
    <row r="15" spans="1:17" ht="16.5" customHeight="1">
      <c r="A15" s="4"/>
      <c r="B15" s="4"/>
      <c r="C15" s="210">
        <v>87</v>
      </c>
      <c r="D15" s="211" t="s">
        <v>73</v>
      </c>
      <c r="E15" s="212" t="s">
        <v>71</v>
      </c>
      <c r="F15" s="205">
        <v>2024</v>
      </c>
      <c r="G15" s="213" t="s">
        <v>64</v>
      </c>
      <c r="H15" s="214"/>
      <c r="I15" s="214"/>
      <c r="J15" s="214"/>
      <c r="K15" s="214">
        <v>0</v>
      </c>
      <c r="L15" s="214">
        <v>0</v>
      </c>
      <c r="M15" s="214">
        <v>0</v>
      </c>
      <c r="N15" s="214">
        <v>0</v>
      </c>
      <c r="O15" s="214">
        <v>0</v>
      </c>
      <c r="P15" s="214">
        <v>0</v>
      </c>
      <c r="Q15" s="215"/>
    </row>
    <row r="16" spans="1:17" ht="16.5" customHeight="1">
      <c r="A16" s="4"/>
      <c r="B16" s="4"/>
      <c r="C16" s="210">
        <v>87</v>
      </c>
      <c r="D16" s="211" t="s">
        <v>73</v>
      </c>
      <c r="E16" s="212" t="s">
        <v>71</v>
      </c>
      <c r="F16" s="205">
        <v>2024</v>
      </c>
      <c r="G16" s="213" t="s">
        <v>62</v>
      </c>
      <c r="H16" s="214"/>
      <c r="I16" s="214"/>
      <c r="J16" s="214"/>
      <c r="K16" s="214">
        <v>0</v>
      </c>
      <c r="L16" s="214">
        <v>0</v>
      </c>
      <c r="M16" s="214">
        <v>0</v>
      </c>
      <c r="N16" s="214">
        <v>0</v>
      </c>
      <c r="O16" s="214">
        <v>0</v>
      </c>
      <c r="P16" s="214">
        <v>0</v>
      </c>
      <c r="Q16" s="215"/>
    </row>
    <row r="17" spans="1:18" ht="16.5" customHeight="1">
      <c r="A17" s="4"/>
      <c r="B17" s="4"/>
      <c r="C17" s="210">
        <v>87</v>
      </c>
      <c r="D17" s="211" t="s">
        <v>73</v>
      </c>
      <c r="E17" s="212" t="s">
        <v>70</v>
      </c>
      <c r="F17" s="205">
        <v>2024</v>
      </c>
      <c r="G17" s="213" t="s">
        <v>69</v>
      </c>
      <c r="H17" s="214"/>
      <c r="I17" s="214"/>
      <c r="J17" s="214"/>
      <c r="K17" s="214">
        <v>0</v>
      </c>
      <c r="L17" s="214">
        <v>0</v>
      </c>
      <c r="M17" s="214">
        <v>0</v>
      </c>
      <c r="N17" s="214">
        <v>0</v>
      </c>
      <c r="O17" s="214">
        <v>0</v>
      </c>
      <c r="P17" s="214">
        <v>0</v>
      </c>
      <c r="Q17" s="215"/>
    </row>
    <row r="18" spans="1:18" ht="16.5" customHeight="1">
      <c r="A18" s="4"/>
      <c r="B18" s="4"/>
      <c r="C18" s="210">
        <v>87</v>
      </c>
      <c r="D18" s="211" t="s">
        <v>73</v>
      </c>
      <c r="E18" s="212" t="s">
        <v>70</v>
      </c>
      <c r="F18" s="205">
        <v>2024</v>
      </c>
      <c r="G18" s="213" t="s">
        <v>68</v>
      </c>
      <c r="H18" s="214"/>
      <c r="I18" s="214"/>
      <c r="J18" s="214"/>
      <c r="K18" s="214">
        <v>0</v>
      </c>
      <c r="L18" s="214">
        <v>0</v>
      </c>
      <c r="M18" s="214">
        <v>0</v>
      </c>
      <c r="N18" s="214">
        <v>0</v>
      </c>
      <c r="O18" s="214">
        <v>0</v>
      </c>
      <c r="P18" s="214">
        <v>0</v>
      </c>
      <c r="Q18" s="215"/>
    </row>
    <row r="19" spans="1:18" ht="16.5" customHeight="1">
      <c r="A19" s="4"/>
      <c r="B19" s="4"/>
      <c r="C19" s="210">
        <v>87</v>
      </c>
      <c r="D19" s="211" t="s">
        <v>73</v>
      </c>
      <c r="E19" s="212" t="s">
        <v>70</v>
      </c>
      <c r="F19" s="205">
        <v>2024</v>
      </c>
      <c r="G19" s="213" t="s">
        <v>64</v>
      </c>
      <c r="H19" s="214"/>
      <c r="I19" s="214"/>
      <c r="J19" s="214"/>
      <c r="K19" s="214">
        <v>0</v>
      </c>
      <c r="L19" s="214">
        <v>0</v>
      </c>
      <c r="M19" s="214">
        <v>0</v>
      </c>
      <c r="N19" s="214">
        <v>0</v>
      </c>
      <c r="O19" s="214">
        <v>0</v>
      </c>
      <c r="P19" s="214">
        <v>0</v>
      </c>
      <c r="Q19" s="215"/>
    </row>
    <row r="20" spans="1:18" ht="16.5" customHeight="1">
      <c r="A20" s="4"/>
      <c r="B20" s="4"/>
      <c r="C20" s="210">
        <v>87</v>
      </c>
      <c r="D20" s="211" t="s">
        <v>73</v>
      </c>
      <c r="E20" s="212" t="s">
        <v>70</v>
      </c>
      <c r="F20" s="205">
        <v>2024</v>
      </c>
      <c r="G20" s="213" t="s">
        <v>62</v>
      </c>
      <c r="H20" s="214">
        <v>0</v>
      </c>
      <c r="I20" s="214">
        <v>0</v>
      </c>
      <c r="J20" s="214">
        <v>0</v>
      </c>
      <c r="K20" s="214">
        <v>0</v>
      </c>
      <c r="L20" s="214">
        <v>0</v>
      </c>
      <c r="M20" s="214">
        <v>0</v>
      </c>
      <c r="N20" s="214">
        <v>0</v>
      </c>
      <c r="O20" s="214">
        <v>0</v>
      </c>
      <c r="P20" s="214">
        <v>0</v>
      </c>
      <c r="Q20" s="215">
        <v>0</v>
      </c>
    </row>
    <row r="21" spans="1:18" ht="16.5" customHeight="1">
      <c r="A21" s="4"/>
      <c r="B21" s="4"/>
      <c r="C21" s="210">
        <v>87</v>
      </c>
      <c r="D21" s="211" t="s">
        <v>73</v>
      </c>
      <c r="E21" s="212" t="s">
        <v>67</v>
      </c>
      <c r="F21" s="205">
        <v>2024</v>
      </c>
      <c r="G21" s="213" t="s">
        <v>69</v>
      </c>
      <c r="H21" s="214">
        <f t="shared" ref="H21:I23" si="0">H9</f>
        <v>0</v>
      </c>
      <c r="I21" s="214">
        <f t="shared" si="0"/>
        <v>1000000</v>
      </c>
      <c r="J21" s="214">
        <f t="shared" ref="J21:Q21" si="1">J9</f>
        <v>16461000</v>
      </c>
      <c r="K21" s="214">
        <f t="shared" si="1"/>
        <v>2685000</v>
      </c>
      <c r="L21" s="214">
        <f t="shared" si="1"/>
        <v>9575000</v>
      </c>
      <c r="M21" s="214">
        <f t="shared" si="1"/>
        <v>0</v>
      </c>
      <c r="N21" s="214">
        <f t="shared" si="1"/>
        <v>113000000</v>
      </c>
      <c r="O21" s="214">
        <f t="shared" si="1"/>
        <v>0</v>
      </c>
      <c r="P21" s="214">
        <f t="shared" si="1"/>
        <v>200000</v>
      </c>
      <c r="Q21" s="215">
        <f t="shared" si="1"/>
        <v>142921000</v>
      </c>
    </row>
    <row r="22" spans="1:18" ht="16.5" customHeight="1">
      <c r="A22" s="4"/>
      <c r="B22" s="4"/>
      <c r="C22" s="210">
        <v>87</v>
      </c>
      <c r="D22" s="211" t="s">
        <v>73</v>
      </c>
      <c r="E22" s="212" t="s">
        <v>67</v>
      </c>
      <c r="F22" s="205">
        <v>2024</v>
      </c>
      <c r="G22" s="213" t="s">
        <v>68</v>
      </c>
      <c r="H22" s="214">
        <f t="shared" si="0"/>
        <v>0</v>
      </c>
      <c r="I22" s="214">
        <f t="shared" si="0"/>
        <v>1000000</v>
      </c>
      <c r="J22" s="214">
        <f t="shared" ref="J22:Q22" si="2">J10</f>
        <v>16566500</v>
      </c>
      <c r="K22" s="214">
        <f t="shared" si="2"/>
        <v>2700000</v>
      </c>
      <c r="L22" s="214">
        <f t="shared" si="2"/>
        <v>9575000</v>
      </c>
      <c r="M22" s="214">
        <f t="shared" si="2"/>
        <v>0</v>
      </c>
      <c r="N22" s="214">
        <f t="shared" si="2"/>
        <v>113000000</v>
      </c>
      <c r="O22" s="214">
        <f t="shared" si="2"/>
        <v>0</v>
      </c>
      <c r="P22" s="214">
        <f t="shared" si="2"/>
        <v>200000</v>
      </c>
      <c r="Q22" s="215">
        <f t="shared" si="2"/>
        <v>143041500</v>
      </c>
    </row>
    <row r="23" spans="1:18" ht="16.5" customHeight="1">
      <c r="A23" s="4"/>
      <c r="B23" s="4"/>
      <c r="C23" s="210">
        <v>87</v>
      </c>
      <c r="D23" s="211" t="s">
        <v>73</v>
      </c>
      <c r="E23" s="212" t="s">
        <v>67</v>
      </c>
      <c r="F23" s="205">
        <v>2024</v>
      </c>
      <c r="G23" s="213" t="s">
        <v>64</v>
      </c>
      <c r="H23" s="214">
        <f t="shared" si="0"/>
        <v>0</v>
      </c>
      <c r="I23" s="214">
        <f t="shared" si="0"/>
        <v>88200</v>
      </c>
      <c r="J23" s="214">
        <f t="shared" ref="J23:Q23" si="3">J11</f>
        <v>10770804</v>
      </c>
      <c r="K23" s="214">
        <f t="shared" si="3"/>
        <v>1753011</v>
      </c>
      <c r="L23" s="328">
        <f t="shared" si="3"/>
        <v>2441633.2999999998</v>
      </c>
      <c r="M23" s="214">
        <f t="shared" si="3"/>
        <v>0</v>
      </c>
      <c r="N23" s="214">
        <f t="shared" si="3"/>
        <v>113000000</v>
      </c>
      <c r="O23" s="214">
        <f t="shared" si="3"/>
        <v>0</v>
      </c>
      <c r="P23" s="214">
        <f t="shared" si="3"/>
        <v>188840</v>
      </c>
      <c r="Q23" s="329">
        <f t="shared" si="3"/>
        <v>128242488.3</v>
      </c>
    </row>
    <row r="24" spans="1:18" ht="16.5" customHeight="1">
      <c r="A24" s="4"/>
      <c r="B24" s="4"/>
      <c r="C24" s="210">
        <v>87</v>
      </c>
      <c r="D24" s="211" t="s">
        <v>73</v>
      </c>
      <c r="E24" s="212" t="s">
        <v>67</v>
      </c>
      <c r="F24" s="205">
        <v>2024</v>
      </c>
      <c r="G24" s="216" t="s">
        <v>62</v>
      </c>
      <c r="H24" s="217">
        <v>0</v>
      </c>
      <c r="I24" s="217">
        <v>0</v>
      </c>
      <c r="J24" s="217">
        <v>0</v>
      </c>
      <c r="K24" s="217">
        <v>0</v>
      </c>
      <c r="L24" s="217">
        <v>0</v>
      </c>
      <c r="M24" s="217">
        <v>0</v>
      </c>
      <c r="N24" s="217">
        <v>0</v>
      </c>
      <c r="O24" s="217">
        <v>0</v>
      </c>
      <c r="P24" s="217">
        <v>0</v>
      </c>
      <c r="Q24" s="218">
        <v>0</v>
      </c>
    </row>
    <row r="25" spans="1:18" ht="24" customHeight="1">
      <c r="A25" s="4"/>
      <c r="B25" s="4"/>
      <c r="C25" s="210">
        <v>87</v>
      </c>
      <c r="D25" s="211" t="s">
        <v>73</v>
      </c>
      <c r="E25" s="212" t="s">
        <v>66</v>
      </c>
      <c r="F25" s="205">
        <v>2024</v>
      </c>
      <c r="G25" s="216"/>
      <c r="H25" s="384"/>
      <c r="I25" s="385">
        <v>911800</v>
      </c>
      <c r="J25" s="385">
        <v>5795696</v>
      </c>
      <c r="K25" s="385">
        <v>946989</v>
      </c>
      <c r="L25" s="385">
        <v>7133367</v>
      </c>
      <c r="M25" s="386"/>
      <c r="N25" s="385">
        <v>0</v>
      </c>
      <c r="O25" s="386"/>
      <c r="P25" s="385">
        <v>11160</v>
      </c>
      <c r="Q25" s="385">
        <v>14799012</v>
      </c>
      <c r="R25" s="117"/>
    </row>
    <row r="26" spans="1:18" ht="21" customHeight="1">
      <c r="A26" s="4"/>
      <c r="B26" s="4"/>
      <c r="C26" s="210">
        <v>87</v>
      </c>
      <c r="D26" s="211" t="s">
        <v>73</v>
      </c>
      <c r="E26" s="212" t="s">
        <v>65</v>
      </c>
      <c r="F26" s="205">
        <v>2024</v>
      </c>
      <c r="G26" s="213"/>
      <c r="H26" s="217"/>
      <c r="I26" s="217">
        <v>9</v>
      </c>
      <c r="J26" s="217">
        <v>65</v>
      </c>
      <c r="K26" s="217">
        <v>65</v>
      </c>
      <c r="L26" s="217">
        <v>26</v>
      </c>
      <c r="M26" s="217"/>
      <c r="N26" s="217">
        <v>100</v>
      </c>
      <c r="O26" s="217"/>
      <c r="P26" s="217">
        <v>94</v>
      </c>
      <c r="Q26" s="218">
        <v>90</v>
      </c>
    </row>
    <row r="27" spans="1:18" ht="20.25" customHeight="1">
      <c r="A27" s="4"/>
      <c r="B27" s="4"/>
      <c r="C27" s="210">
        <v>87</v>
      </c>
      <c r="D27" s="211" t="s">
        <v>73</v>
      </c>
      <c r="E27" s="212" t="s">
        <v>63</v>
      </c>
      <c r="F27" s="205">
        <v>2024</v>
      </c>
      <c r="G27" s="213" t="s">
        <v>64</v>
      </c>
      <c r="H27" s="214">
        <v>0</v>
      </c>
      <c r="I27" s="214">
        <v>0</v>
      </c>
      <c r="J27" s="214"/>
      <c r="K27" s="214"/>
      <c r="L27" s="214"/>
      <c r="M27" s="214">
        <v>0</v>
      </c>
      <c r="N27" s="214">
        <v>0</v>
      </c>
      <c r="O27" s="214">
        <v>0</v>
      </c>
      <c r="P27" s="214">
        <v>0</v>
      </c>
      <c r="Q27" s="215"/>
    </row>
    <row r="28" spans="1:18" ht="30" customHeight="1">
      <c r="A28" s="4"/>
      <c r="B28" s="4"/>
      <c r="C28" s="219">
        <v>87</v>
      </c>
      <c r="D28" s="220" t="s">
        <v>73</v>
      </c>
      <c r="E28" s="221" t="s">
        <v>63</v>
      </c>
      <c r="F28" s="205">
        <v>2024</v>
      </c>
      <c r="G28" s="222" t="s">
        <v>62</v>
      </c>
      <c r="H28" s="223">
        <v>0</v>
      </c>
      <c r="I28" s="223">
        <v>0</v>
      </c>
      <c r="J28" s="223">
        <v>0</v>
      </c>
      <c r="K28" s="223">
        <v>0</v>
      </c>
      <c r="L28" s="223">
        <v>0</v>
      </c>
      <c r="M28" s="223">
        <v>0</v>
      </c>
      <c r="N28" s="223">
        <v>0</v>
      </c>
      <c r="O28" s="223">
        <v>0</v>
      </c>
      <c r="P28" s="223">
        <v>0</v>
      </c>
      <c r="Q28" s="224">
        <v>0</v>
      </c>
    </row>
    <row r="29" spans="1:18">
      <c r="A29" s="4"/>
      <c r="B29" s="499"/>
      <c r="C29" s="499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8">
      <c r="A30" s="4"/>
      <c r="B30" s="98"/>
      <c r="C30" s="98"/>
      <c r="D30" s="4"/>
      <c r="E30" s="4"/>
      <c r="F30" s="4"/>
      <c r="G30" s="4"/>
      <c r="H30" s="4"/>
      <c r="I30" s="353"/>
      <c r="J30" s="353"/>
      <c r="K30" s="353"/>
      <c r="L30" s="353"/>
      <c r="M30" s="353"/>
      <c r="N30" s="353"/>
      <c r="O30" s="353"/>
      <c r="P30" s="353"/>
      <c r="Q30" s="353"/>
    </row>
    <row r="31" spans="1:18">
      <c r="A31" s="4"/>
      <c r="B31" s="98"/>
      <c r="C31" s="98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8">
      <c r="A32" s="4"/>
      <c r="B32" s="4"/>
      <c r="C32" s="4"/>
      <c r="D32" s="4"/>
      <c r="E32" s="500" t="s">
        <v>61</v>
      </c>
      <c r="F32" s="5" t="s">
        <v>57</v>
      </c>
      <c r="G32" s="498"/>
      <c r="H32" s="498"/>
      <c r="I32" s="500" t="s">
        <v>56</v>
      </c>
      <c r="J32" s="5" t="s">
        <v>57</v>
      </c>
      <c r="K32" s="498"/>
      <c r="L32" s="498"/>
      <c r="M32" s="4"/>
      <c r="N32" s="4"/>
      <c r="O32" s="4"/>
      <c r="P32" s="4"/>
      <c r="Q32" s="4"/>
    </row>
    <row r="33" spans="1:17">
      <c r="A33" s="4"/>
      <c r="B33" s="4"/>
      <c r="C33" s="4"/>
      <c r="D33" s="4"/>
      <c r="E33" s="501"/>
      <c r="F33" s="5" t="s">
        <v>58</v>
      </c>
      <c r="G33" s="498"/>
      <c r="H33" s="498"/>
      <c r="I33" s="501"/>
      <c r="J33" s="5" t="s">
        <v>58</v>
      </c>
      <c r="K33" s="498"/>
      <c r="L33" s="498"/>
      <c r="M33" s="4"/>
      <c r="N33" s="4"/>
      <c r="O33" s="4"/>
      <c r="P33" s="4"/>
      <c r="Q33" s="4"/>
    </row>
    <row r="34" spans="1:17">
      <c r="A34" s="4"/>
      <c r="B34" s="4"/>
      <c r="C34" s="4"/>
      <c r="D34" s="4"/>
      <c r="E34" s="502"/>
      <c r="F34" s="5" t="s">
        <v>59</v>
      </c>
      <c r="G34" s="498"/>
      <c r="H34" s="498"/>
      <c r="I34" s="502"/>
      <c r="J34" s="5" t="s">
        <v>59</v>
      </c>
      <c r="K34" s="498"/>
      <c r="L34" s="498"/>
      <c r="M34" s="4"/>
      <c r="N34" s="4"/>
      <c r="O34" s="4"/>
      <c r="P34" s="4"/>
      <c r="Q34" s="4"/>
    </row>
    <row r="35" spans="1:17">
      <c r="A35" s="4"/>
      <c r="B35" s="4"/>
      <c r="C35" s="499"/>
      <c r="D35" s="499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</sheetData>
  <mergeCells count="19">
    <mergeCell ref="C4:Q4"/>
    <mergeCell ref="C5:Q5"/>
    <mergeCell ref="A6:B7"/>
    <mergeCell ref="C6:C8"/>
    <mergeCell ref="D6:D8"/>
    <mergeCell ref="E6:E8"/>
    <mergeCell ref="F6:F7"/>
    <mergeCell ref="G6:G8"/>
    <mergeCell ref="H6:Q6"/>
    <mergeCell ref="C35:D35"/>
    <mergeCell ref="B29:C29"/>
    <mergeCell ref="E32:E34"/>
    <mergeCell ref="G32:H32"/>
    <mergeCell ref="I32:I34"/>
    <mergeCell ref="K32:L32"/>
    <mergeCell ref="G33:H33"/>
    <mergeCell ref="K33:L33"/>
    <mergeCell ref="G34:H34"/>
    <mergeCell ref="K34:L34"/>
  </mergeCells>
  <pageMargins left="0" right="0" top="0.5" bottom="0" header="0" footer="0"/>
  <pageSetup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S26"/>
  <sheetViews>
    <sheetView workbookViewId="0">
      <selection activeCell="U17" sqref="U17"/>
    </sheetView>
  </sheetViews>
  <sheetFormatPr defaultRowHeight="15"/>
  <cols>
    <col min="1" max="1" width="3.28515625" style="10" customWidth="1"/>
    <col min="2" max="2" width="0.140625" style="10" customWidth="1"/>
    <col min="3" max="4" width="8.5703125" style="10" customWidth="1"/>
    <col min="5" max="5" width="23.140625" style="10" customWidth="1"/>
    <col min="6" max="6" width="11.140625" style="10" customWidth="1"/>
    <col min="7" max="7" width="15.140625" style="10" customWidth="1"/>
    <col min="8" max="8" width="11.28515625" style="10" customWidth="1"/>
    <col min="9" max="9" width="12" style="10" customWidth="1"/>
    <col min="10" max="10" width="12.7109375" style="10" customWidth="1"/>
    <col min="11" max="11" width="11.7109375" style="10" customWidth="1"/>
    <col min="12" max="12" width="12.140625" style="10" customWidth="1"/>
    <col min="13" max="13" width="11" style="10" customWidth="1"/>
    <col min="14" max="14" width="0.140625" style="10" hidden="1" customWidth="1"/>
    <col min="15" max="15" width="10.85546875" style="10" customWidth="1"/>
    <col min="16" max="17" width="10.7109375" style="10" customWidth="1"/>
    <col min="18" max="18" width="10.85546875" style="10" customWidth="1"/>
    <col min="19" max="16384" width="9.140625" style="10"/>
  </cols>
  <sheetData>
    <row r="1" spans="1:19">
      <c r="A1" s="11"/>
      <c r="B1" s="11"/>
      <c r="C1" s="13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9">
      <c r="A2" s="11"/>
      <c r="B2" s="11"/>
      <c r="C2" s="1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9">
      <c r="A3" s="11"/>
      <c r="B3" s="11"/>
      <c r="C3" s="13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9" ht="15.75">
      <c r="A4" s="11"/>
      <c r="B4" s="11"/>
      <c r="C4" s="523" t="s">
        <v>107</v>
      </c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</row>
    <row r="5" spans="1:19" ht="15.75" thickBot="1">
      <c r="A5" s="11"/>
      <c r="B5" s="11"/>
      <c r="C5" s="524" t="s">
        <v>278</v>
      </c>
      <c r="D5" s="524"/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</row>
    <row r="6" spans="1:19" ht="24.75" thickTop="1">
      <c r="A6" s="525"/>
      <c r="B6" s="525"/>
      <c r="C6" s="288" t="s">
        <v>106</v>
      </c>
      <c r="D6" s="289" t="s">
        <v>105</v>
      </c>
      <c r="E6" s="289" t="s">
        <v>104</v>
      </c>
      <c r="F6" s="289" t="s">
        <v>103</v>
      </c>
      <c r="G6" s="289" t="s">
        <v>102</v>
      </c>
      <c r="H6" s="290" t="s">
        <v>101</v>
      </c>
      <c r="I6" s="290" t="s">
        <v>100</v>
      </c>
      <c r="J6" s="290" t="s">
        <v>99</v>
      </c>
      <c r="K6" s="290" t="s">
        <v>98</v>
      </c>
      <c r="L6" s="290" t="s">
        <v>97</v>
      </c>
      <c r="M6" s="526" t="s">
        <v>96</v>
      </c>
      <c r="N6" s="526"/>
      <c r="O6" s="290" t="s">
        <v>95</v>
      </c>
      <c r="P6" s="290" t="s">
        <v>94</v>
      </c>
      <c r="Q6" s="290" t="s">
        <v>93</v>
      </c>
      <c r="R6" s="291" t="s">
        <v>67</v>
      </c>
    </row>
    <row r="7" spans="1:19" ht="24" customHeight="1">
      <c r="A7" s="11"/>
      <c r="B7" s="11"/>
      <c r="C7" s="225">
        <v>87</v>
      </c>
      <c r="D7" s="226" t="s">
        <v>202</v>
      </c>
      <c r="E7" s="389" t="s">
        <v>203</v>
      </c>
      <c r="F7" s="227">
        <v>2024</v>
      </c>
      <c r="G7" s="228" t="s">
        <v>69</v>
      </c>
      <c r="H7" s="229">
        <v>0</v>
      </c>
      <c r="I7" s="229">
        <v>1000000</v>
      </c>
      <c r="J7" s="229">
        <v>16461000</v>
      </c>
      <c r="K7" s="229">
        <v>2685000</v>
      </c>
      <c r="L7" s="229">
        <v>9575000</v>
      </c>
      <c r="M7" s="515">
        <v>0</v>
      </c>
      <c r="N7" s="515"/>
      <c r="O7" s="229">
        <v>113000000</v>
      </c>
      <c r="P7" s="229">
        <v>0</v>
      </c>
      <c r="Q7" s="229">
        <v>200000</v>
      </c>
      <c r="R7" s="230">
        <f>SUM(H7:Q7)</f>
        <v>142921000</v>
      </c>
    </row>
    <row r="8" spans="1:19" ht="24" customHeight="1">
      <c r="A8" s="11"/>
      <c r="B8" s="11"/>
      <c r="C8" s="225">
        <v>87</v>
      </c>
      <c r="D8" s="226" t="s">
        <v>202</v>
      </c>
      <c r="E8" s="389" t="s">
        <v>203</v>
      </c>
      <c r="F8" s="227">
        <v>2024</v>
      </c>
      <c r="G8" s="228" t="s">
        <v>68</v>
      </c>
      <c r="H8" s="229">
        <v>0</v>
      </c>
      <c r="I8" s="229">
        <v>1000000</v>
      </c>
      <c r="J8" s="229">
        <v>16566500</v>
      </c>
      <c r="K8" s="229">
        <v>2700000</v>
      </c>
      <c r="L8" s="229">
        <v>9575000</v>
      </c>
      <c r="M8" s="515">
        <v>0</v>
      </c>
      <c r="N8" s="515"/>
      <c r="O8" s="229">
        <v>113000000</v>
      </c>
      <c r="P8" s="229">
        <v>0</v>
      </c>
      <c r="Q8" s="229">
        <v>200000</v>
      </c>
      <c r="R8" s="230">
        <f>SUM(H8:Q8)</f>
        <v>143041500</v>
      </c>
    </row>
    <row r="9" spans="1:19" ht="24" customHeight="1">
      <c r="A9" s="11"/>
      <c r="B9" s="11"/>
      <c r="C9" s="225">
        <v>87</v>
      </c>
      <c r="D9" s="226" t="s">
        <v>202</v>
      </c>
      <c r="E9" s="389" t="s">
        <v>203</v>
      </c>
      <c r="F9" s="227">
        <v>2024</v>
      </c>
      <c r="G9" s="228" t="s">
        <v>91</v>
      </c>
      <c r="H9" s="229">
        <v>0</v>
      </c>
      <c r="I9" s="292">
        <v>88200</v>
      </c>
      <c r="J9" s="229">
        <v>10770804</v>
      </c>
      <c r="K9" s="229">
        <v>1753011</v>
      </c>
      <c r="L9" s="331">
        <v>2441633.2999999998</v>
      </c>
      <c r="M9" s="515">
        <v>0</v>
      </c>
      <c r="N9" s="515"/>
      <c r="O9" s="229">
        <v>113000000</v>
      </c>
      <c r="P9" s="229">
        <v>0</v>
      </c>
      <c r="Q9" s="229">
        <v>188840</v>
      </c>
      <c r="R9" s="330">
        <f t="shared" ref="R9:R14" si="0">SUM(H9:Q9)</f>
        <v>128242488.3</v>
      </c>
    </row>
    <row r="10" spans="1:19" ht="24" customHeight="1">
      <c r="A10" s="11"/>
      <c r="B10" s="11"/>
      <c r="C10" s="225">
        <v>87</v>
      </c>
      <c r="D10" s="226" t="s">
        <v>202</v>
      </c>
      <c r="E10" s="389" t="s">
        <v>203</v>
      </c>
      <c r="F10" s="227">
        <v>2024</v>
      </c>
      <c r="G10" s="231" t="s">
        <v>62</v>
      </c>
      <c r="H10" s="232">
        <v>0</v>
      </c>
      <c r="I10" s="232">
        <v>0</v>
      </c>
      <c r="J10" s="232">
        <v>0</v>
      </c>
      <c r="K10" s="232">
        <v>0</v>
      </c>
      <c r="L10" s="232">
        <v>0</v>
      </c>
      <c r="M10" s="522">
        <v>0</v>
      </c>
      <c r="N10" s="522"/>
      <c r="O10" s="232">
        <v>0</v>
      </c>
      <c r="P10" s="232">
        <v>0</v>
      </c>
      <c r="Q10" s="232">
        <v>0</v>
      </c>
      <c r="R10" s="233">
        <f t="shared" si="0"/>
        <v>0</v>
      </c>
    </row>
    <row r="11" spans="1:19" s="287" customFormat="1" ht="24" customHeight="1">
      <c r="A11" s="284"/>
      <c r="B11" s="284"/>
      <c r="C11" s="285">
        <v>87</v>
      </c>
      <c r="D11" s="286" t="s">
        <v>202</v>
      </c>
      <c r="E11" s="390" t="s">
        <v>66</v>
      </c>
      <c r="F11" s="227">
        <v>2024</v>
      </c>
      <c r="G11" s="231"/>
      <c r="H11" s="234">
        <v>0</v>
      </c>
      <c r="I11" s="234">
        <v>911800</v>
      </c>
      <c r="J11" s="234">
        <v>5795696</v>
      </c>
      <c r="K11" s="234">
        <v>946989</v>
      </c>
      <c r="L11" s="234">
        <v>7133367</v>
      </c>
      <c r="M11" s="234"/>
      <c r="N11" s="234"/>
      <c r="O11" s="234"/>
      <c r="P11" s="234"/>
      <c r="Q11" s="234">
        <v>11160</v>
      </c>
      <c r="R11" s="235">
        <v>14799012</v>
      </c>
      <c r="S11" s="387"/>
    </row>
    <row r="12" spans="1:19" ht="24" customHeight="1">
      <c r="A12" s="11"/>
      <c r="B12" s="11"/>
      <c r="C12" s="225">
        <v>87</v>
      </c>
      <c r="D12" s="226" t="s">
        <v>202</v>
      </c>
      <c r="E12" s="389" t="s">
        <v>65</v>
      </c>
      <c r="F12" s="227">
        <v>2024</v>
      </c>
      <c r="G12" s="228"/>
      <c r="H12" s="234">
        <v>0</v>
      </c>
      <c r="I12" s="388">
        <v>1</v>
      </c>
      <c r="J12" s="234">
        <v>65</v>
      </c>
      <c r="K12" s="234">
        <v>65</v>
      </c>
      <c r="L12" s="234">
        <v>26</v>
      </c>
      <c r="M12" s="513">
        <v>0</v>
      </c>
      <c r="N12" s="513"/>
      <c r="O12" s="234">
        <v>0</v>
      </c>
      <c r="P12" s="234"/>
      <c r="Q12" s="234">
        <v>94</v>
      </c>
      <c r="R12" s="235">
        <v>90</v>
      </c>
      <c r="S12" s="387"/>
    </row>
    <row r="13" spans="1:19" ht="24" customHeight="1">
      <c r="A13" s="11"/>
      <c r="B13" s="11"/>
      <c r="C13" s="225">
        <v>87</v>
      </c>
      <c r="D13" s="226" t="s">
        <v>202</v>
      </c>
      <c r="E13" s="389" t="s">
        <v>92</v>
      </c>
      <c r="F13" s="227">
        <v>2024</v>
      </c>
      <c r="G13" s="228" t="s">
        <v>91</v>
      </c>
      <c r="H13" s="234">
        <v>0</v>
      </c>
      <c r="I13" s="234">
        <v>0</v>
      </c>
      <c r="J13" s="234"/>
      <c r="K13" s="234"/>
      <c r="L13" s="234"/>
      <c r="M13" s="513">
        <v>0</v>
      </c>
      <c r="N13" s="513"/>
      <c r="O13" s="234">
        <v>0</v>
      </c>
      <c r="P13" s="234">
        <v>0</v>
      </c>
      <c r="Q13" s="234">
        <v>0</v>
      </c>
      <c r="R13" s="235">
        <f t="shared" si="0"/>
        <v>0</v>
      </c>
      <c r="S13" s="387"/>
    </row>
    <row r="14" spans="1:19" ht="24" customHeight="1">
      <c r="A14" s="11"/>
      <c r="B14" s="11"/>
      <c r="C14" s="225">
        <v>87</v>
      </c>
      <c r="D14" s="226" t="s">
        <v>202</v>
      </c>
      <c r="E14" s="389" t="s">
        <v>204</v>
      </c>
      <c r="F14" s="227">
        <v>2024</v>
      </c>
      <c r="G14" s="228" t="s">
        <v>69</v>
      </c>
      <c r="H14" s="234">
        <f t="shared" ref="H14:J15" si="1">H7</f>
        <v>0</v>
      </c>
      <c r="I14" s="234">
        <f>I7</f>
        <v>1000000</v>
      </c>
      <c r="J14" s="234">
        <f t="shared" si="1"/>
        <v>16461000</v>
      </c>
      <c r="K14" s="234">
        <f t="shared" ref="K14:Q14" si="2">K7</f>
        <v>2685000</v>
      </c>
      <c r="L14" s="234">
        <f t="shared" si="2"/>
        <v>9575000</v>
      </c>
      <c r="M14" s="234">
        <f t="shared" si="2"/>
        <v>0</v>
      </c>
      <c r="N14" s="234">
        <f t="shared" si="2"/>
        <v>0</v>
      </c>
      <c r="O14" s="234">
        <f t="shared" si="2"/>
        <v>113000000</v>
      </c>
      <c r="P14" s="234">
        <f t="shared" si="2"/>
        <v>0</v>
      </c>
      <c r="Q14" s="234">
        <f t="shared" si="2"/>
        <v>200000</v>
      </c>
      <c r="R14" s="235">
        <f t="shared" si="0"/>
        <v>142921000</v>
      </c>
      <c r="S14" s="387"/>
    </row>
    <row r="15" spans="1:19" ht="24" customHeight="1">
      <c r="A15" s="11"/>
      <c r="B15" s="11"/>
      <c r="C15" s="225">
        <v>87</v>
      </c>
      <c r="D15" s="226" t="s">
        <v>202</v>
      </c>
      <c r="E15" s="389" t="s">
        <v>204</v>
      </c>
      <c r="F15" s="227">
        <v>2024</v>
      </c>
      <c r="G15" s="228" t="s">
        <v>68</v>
      </c>
      <c r="H15" s="229">
        <f t="shared" si="1"/>
        <v>0</v>
      </c>
      <c r="I15" s="229">
        <f t="shared" si="1"/>
        <v>1000000</v>
      </c>
      <c r="J15" s="229">
        <f t="shared" si="1"/>
        <v>16566500</v>
      </c>
      <c r="K15" s="229">
        <f t="shared" ref="K15:R15" si="3">K8</f>
        <v>2700000</v>
      </c>
      <c r="L15" s="229">
        <f t="shared" si="3"/>
        <v>9575000</v>
      </c>
      <c r="M15" s="229">
        <f t="shared" si="3"/>
        <v>0</v>
      </c>
      <c r="N15" s="229">
        <f t="shared" si="3"/>
        <v>0</v>
      </c>
      <c r="O15" s="229">
        <f t="shared" si="3"/>
        <v>113000000</v>
      </c>
      <c r="P15" s="229">
        <f t="shared" si="3"/>
        <v>0</v>
      </c>
      <c r="Q15" s="229">
        <f t="shared" si="3"/>
        <v>200000</v>
      </c>
      <c r="R15" s="230">
        <f t="shared" si="3"/>
        <v>143041500</v>
      </c>
    </row>
    <row r="16" spans="1:19" ht="24" customHeight="1">
      <c r="A16" s="11"/>
      <c r="B16" s="11"/>
      <c r="C16" s="225">
        <v>87</v>
      </c>
      <c r="D16" s="226" t="s">
        <v>202</v>
      </c>
      <c r="E16" s="389" t="s">
        <v>204</v>
      </c>
      <c r="F16" s="227">
        <v>2024</v>
      </c>
      <c r="G16" s="228" t="s">
        <v>91</v>
      </c>
      <c r="H16" s="229">
        <f>H9</f>
        <v>0</v>
      </c>
      <c r="I16" s="229">
        <f t="shared" ref="I16:R16" si="4">I9</f>
        <v>88200</v>
      </c>
      <c r="J16" s="229">
        <f t="shared" si="4"/>
        <v>10770804</v>
      </c>
      <c r="K16" s="229">
        <f t="shared" si="4"/>
        <v>1753011</v>
      </c>
      <c r="L16" s="331">
        <f t="shared" si="4"/>
        <v>2441633.2999999998</v>
      </c>
      <c r="M16" s="229">
        <f t="shared" si="4"/>
        <v>0</v>
      </c>
      <c r="N16" s="229">
        <f t="shared" si="4"/>
        <v>0</v>
      </c>
      <c r="O16" s="229">
        <f t="shared" si="4"/>
        <v>113000000</v>
      </c>
      <c r="P16" s="229">
        <f t="shared" si="4"/>
        <v>0</v>
      </c>
      <c r="Q16" s="229">
        <f t="shared" si="4"/>
        <v>188840</v>
      </c>
      <c r="R16" s="330">
        <f t="shared" si="4"/>
        <v>128242488.3</v>
      </c>
    </row>
    <row r="17" spans="1:18" ht="24" customHeight="1">
      <c r="A17" s="11"/>
      <c r="B17" s="11"/>
      <c r="C17" s="225">
        <v>87</v>
      </c>
      <c r="D17" s="226" t="s">
        <v>202</v>
      </c>
      <c r="E17" s="389" t="s">
        <v>204</v>
      </c>
      <c r="F17" s="227">
        <v>2024</v>
      </c>
      <c r="G17" s="228" t="s">
        <v>62</v>
      </c>
      <c r="H17" s="234">
        <v>0</v>
      </c>
      <c r="I17" s="234">
        <v>0</v>
      </c>
      <c r="J17" s="234">
        <v>0</v>
      </c>
      <c r="K17" s="234">
        <v>0</v>
      </c>
      <c r="L17" s="234">
        <v>0</v>
      </c>
      <c r="M17" s="513">
        <v>0</v>
      </c>
      <c r="N17" s="513"/>
      <c r="O17" s="234">
        <v>0</v>
      </c>
      <c r="P17" s="234">
        <v>0</v>
      </c>
      <c r="Q17" s="234">
        <v>0</v>
      </c>
      <c r="R17" s="235">
        <v>0</v>
      </c>
    </row>
    <row r="18" spans="1:18" ht="24" customHeight="1">
      <c r="A18" s="11"/>
      <c r="B18" s="11"/>
      <c r="C18" s="225">
        <v>87</v>
      </c>
      <c r="D18" s="226" t="s">
        <v>202</v>
      </c>
      <c r="E18" s="389" t="s">
        <v>90</v>
      </c>
      <c r="F18" s="227">
        <v>2024</v>
      </c>
      <c r="G18" s="228" t="s">
        <v>69</v>
      </c>
      <c r="H18" s="229"/>
      <c r="I18" s="229"/>
      <c r="J18" s="229">
        <v>10</v>
      </c>
      <c r="K18" s="229">
        <v>10</v>
      </c>
      <c r="L18" s="229"/>
      <c r="M18" s="515"/>
      <c r="N18" s="515"/>
      <c r="O18" s="229"/>
      <c r="P18" s="229"/>
      <c r="Q18" s="229"/>
      <c r="R18" s="230">
        <v>0</v>
      </c>
    </row>
    <row r="19" spans="1:18" ht="24" customHeight="1">
      <c r="A19" s="11"/>
      <c r="B19" s="11"/>
      <c r="C19" s="225">
        <v>87</v>
      </c>
      <c r="D19" s="226" t="s">
        <v>202</v>
      </c>
      <c r="E19" s="389" t="s">
        <v>90</v>
      </c>
      <c r="F19" s="227">
        <v>2024</v>
      </c>
      <c r="G19" s="228" t="s">
        <v>68</v>
      </c>
      <c r="H19" s="229"/>
      <c r="I19" s="229"/>
      <c r="J19" s="229">
        <v>10</v>
      </c>
      <c r="K19" s="229">
        <v>10</v>
      </c>
      <c r="L19" s="229"/>
      <c r="M19" s="515"/>
      <c r="N19" s="515"/>
      <c r="O19" s="229"/>
      <c r="P19" s="229"/>
      <c r="Q19" s="229"/>
      <c r="R19" s="230">
        <v>0</v>
      </c>
    </row>
    <row r="20" spans="1:18" ht="24" customHeight="1">
      <c r="A20" s="11"/>
      <c r="B20" s="11"/>
      <c r="C20" s="236">
        <v>87</v>
      </c>
      <c r="D20" s="237" t="s">
        <v>202</v>
      </c>
      <c r="E20" s="391" t="s">
        <v>90</v>
      </c>
      <c r="F20" s="238">
        <v>2024</v>
      </c>
      <c r="G20" s="239" t="s">
        <v>89</v>
      </c>
      <c r="H20" s="240"/>
      <c r="I20" s="240"/>
      <c r="J20" s="240">
        <v>10</v>
      </c>
      <c r="K20" s="240">
        <v>10</v>
      </c>
      <c r="L20" s="240"/>
      <c r="M20" s="516"/>
      <c r="N20" s="516"/>
      <c r="O20" s="240"/>
      <c r="P20" s="240"/>
      <c r="Q20" s="240"/>
      <c r="R20" s="241">
        <v>0</v>
      </c>
    </row>
    <row r="21" spans="1:18" ht="24" customHeight="1">
      <c r="A21" s="11"/>
      <c r="B21" s="11"/>
      <c r="C21" s="100"/>
      <c r="D21" s="100"/>
      <c r="E21" s="100"/>
      <c r="F21" s="100"/>
      <c r="G21" s="101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</row>
    <row r="22" spans="1:18" ht="22.5" customHeight="1">
      <c r="A22" s="11"/>
      <c r="B22" s="514"/>
      <c r="C22" s="514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>
      <c r="A23" s="11"/>
      <c r="B23" s="11"/>
      <c r="C23" s="11"/>
      <c r="D23" s="11"/>
      <c r="E23" s="517" t="s">
        <v>61</v>
      </c>
      <c r="F23" s="12" t="s">
        <v>57</v>
      </c>
      <c r="G23" s="518"/>
      <c r="H23" s="518"/>
      <c r="I23" s="519" t="s">
        <v>56</v>
      </c>
      <c r="J23" s="12" t="s">
        <v>57</v>
      </c>
      <c r="K23" s="518"/>
      <c r="L23" s="518"/>
      <c r="M23" s="518"/>
      <c r="N23" s="11"/>
      <c r="O23" s="11"/>
      <c r="P23" s="11"/>
      <c r="Q23" s="11"/>
      <c r="R23" s="11"/>
    </row>
    <row r="24" spans="1:18">
      <c r="A24" s="11"/>
      <c r="B24" s="11"/>
      <c r="C24" s="11"/>
      <c r="D24" s="11"/>
      <c r="E24" s="517"/>
      <c r="F24" s="12" t="s">
        <v>58</v>
      </c>
      <c r="G24" s="518"/>
      <c r="H24" s="518"/>
      <c r="I24" s="520"/>
      <c r="J24" s="12" t="s">
        <v>58</v>
      </c>
      <c r="K24" s="518"/>
      <c r="L24" s="518"/>
      <c r="M24" s="518"/>
      <c r="N24" s="11"/>
      <c r="O24" s="11"/>
      <c r="P24" s="11"/>
      <c r="Q24" s="11"/>
      <c r="R24" s="11"/>
    </row>
    <row r="25" spans="1:18">
      <c r="A25" s="11"/>
      <c r="B25" s="11"/>
      <c r="C25" s="11"/>
      <c r="D25" s="11"/>
      <c r="E25" s="517"/>
      <c r="F25" s="12" t="s">
        <v>59</v>
      </c>
      <c r="G25" s="518"/>
      <c r="H25" s="518"/>
      <c r="I25" s="521"/>
      <c r="J25" s="12" t="s">
        <v>59</v>
      </c>
      <c r="K25" s="518"/>
      <c r="L25" s="518"/>
      <c r="M25" s="518"/>
      <c r="N25" s="11"/>
      <c r="O25" s="11"/>
      <c r="P25" s="11"/>
      <c r="Q25" s="11"/>
      <c r="R25" s="11"/>
    </row>
    <row r="26" spans="1:18">
      <c r="A26" s="11"/>
      <c r="B26" s="11"/>
      <c r="C26" s="514"/>
      <c r="D26" s="514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</sheetData>
  <mergeCells count="24">
    <mergeCell ref="A6:B6"/>
    <mergeCell ref="M6:N6"/>
    <mergeCell ref="M7:N7"/>
    <mergeCell ref="M8:N8"/>
    <mergeCell ref="M9:N9"/>
    <mergeCell ref="M10:N10"/>
    <mergeCell ref="M12:N12"/>
    <mergeCell ref="C4:R4"/>
    <mergeCell ref="C5:R5"/>
    <mergeCell ref="M13:N13"/>
    <mergeCell ref="M17:N17"/>
    <mergeCell ref="C26:D26"/>
    <mergeCell ref="M18:N18"/>
    <mergeCell ref="M19:N19"/>
    <mergeCell ref="M20:N20"/>
    <mergeCell ref="B22:C22"/>
    <mergeCell ref="E23:E25"/>
    <mergeCell ref="G23:H23"/>
    <mergeCell ref="I23:I25"/>
    <mergeCell ref="K23:M23"/>
    <mergeCell ref="G24:H24"/>
    <mergeCell ref="K24:M24"/>
    <mergeCell ref="G25:H25"/>
    <mergeCell ref="K25:M25"/>
  </mergeCells>
  <pageMargins left="0" right="0" top="0.5" bottom="0" header="0" footer="0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P63"/>
  <sheetViews>
    <sheetView topLeftCell="A34" zoomScaleNormal="100" workbookViewId="0">
      <selection activeCell="P49" sqref="P49"/>
    </sheetView>
  </sheetViews>
  <sheetFormatPr defaultRowHeight="15"/>
  <cols>
    <col min="1" max="1" width="3.28515625" style="14" customWidth="1"/>
    <col min="2" max="2" width="9.140625" style="14" customWidth="1"/>
    <col min="3" max="3" width="44.85546875" style="14" customWidth="1"/>
    <col min="4" max="4" width="14.140625" style="14" customWidth="1"/>
    <col min="5" max="5" width="11.140625" style="14" customWidth="1"/>
    <col min="6" max="6" width="13.42578125" style="14" customWidth="1"/>
    <col min="7" max="7" width="11.140625" style="14" customWidth="1"/>
    <col min="8" max="8" width="14.140625" style="14" customWidth="1"/>
    <col min="9" max="9" width="11.140625" style="306" customWidth="1"/>
    <col min="10" max="10" width="10.28515625" style="14" customWidth="1"/>
    <col min="11" max="11" width="13.7109375" style="14" customWidth="1"/>
    <col min="12" max="12" width="9.140625" style="14" customWidth="1"/>
    <col min="13" max="13" width="11.85546875" style="14" customWidth="1"/>
    <col min="14" max="14" width="10.140625" style="306" customWidth="1"/>
    <col min="15" max="15" width="9.140625" style="14"/>
    <col min="16" max="16" width="12.7109375" style="14" bestFit="1" customWidth="1"/>
    <col min="17" max="16384" width="9.140625" style="14"/>
  </cols>
  <sheetData>
    <row r="1" spans="1:16">
      <c r="A1" s="15"/>
      <c r="B1" s="19"/>
      <c r="C1" s="15"/>
      <c r="D1" s="15"/>
      <c r="E1" s="15"/>
      <c r="F1" s="15"/>
      <c r="G1" s="15"/>
      <c r="H1" s="15"/>
      <c r="I1" s="293"/>
      <c r="J1" s="15"/>
      <c r="K1" s="15"/>
      <c r="L1" s="15"/>
      <c r="M1" s="15"/>
      <c r="N1" s="293"/>
    </row>
    <row r="2" spans="1:16">
      <c r="A2" s="15"/>
      <c r="B2" s="19"/>
      <c r="C2" s="15"/>
      <c r="D2" s="15"/>
      <c r="E2" s="15"/>
      <c r="F2" s="15"/>
      <c r="G2" s="15"/>
      <c r="H2" s="15"/>
      <c r="I2" s="293"/>
      <c r="J2" s="15"/>
      <c r="K2" s="15"/>
      <c r="L2" s="15"/>
      <c r="M2" s="15"/>
      <c r="N2" s="293"/>
    </row>
    <row r="3" spans="1:16" ht="15.75">
      <c r="A3" s="15"/>
      <c r="B3" s="551" t="s">
        <v>132</v>
      </c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</row>
    <row r="4" spans="1:16">
      <c r="A4" s="15"/>
      <c r="B4" s="552" t="s">
        <v>279</v>
      </c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552"/>
    </row>
    <row r="5" spans="1:16" ht="15.75" thickBot="1">
      <c r="A5" s="15"/>
      <c r="B5" s="553" t="s">
        <v>0</v>
      </c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</row>
    <row r="6" spans="1:16" ht="16.5" thickTop="1" thickBot="1">
      <c r="A6" s="19"/>
      <c r="B6" s="554" t="s">
        <v>131</v>
      </c>
      <c r="C6" s="555" t="s">
        <v>205</v>
      </c>
      <c r="D6" s="555"/>
      <c r="E6" s="555"/>
      <c r="F6" s="556" t="s">
        <v>2</v>
      </c>
      <c r="G6" s="556"/>
      <c r="H6" s="557">
        <v>87</v>
      </c>
      <c r="I6" s="557"/>
      <c r="J6" s="557"/>
      <c r="K6" s="557"/>
      <c r="L6" s="557"/>
      <c r="M6" s="557"/>
      <c r="N6" s="557"/>
    </row>
    <row r="7" spans="1:16" ht="9.75" customHeight="1" thickTop="1">
      <c r="A7" s="15"/>
      <c r="B7" s="554"/>
      <c r="C7" s="555"/>
      <c r="D7" s="555"/>
      <c r="E7" s="555"/>
      <c r="F7" s="556"/>
      <c r="G7" s="556"/>
      <c r="H7" s="557"/>
      <c r="I7" s="557"/>
      <c r="J7" s="557"/>
      <c r="K7" s="557"/>
      <c r="L7" s="557"/>
      <c r="M7" s="557"/>
      <c r="N7" s="557"/>
    </row>
    <row r="8" spans="1:16">
      <c r="A8" s="15"/>
      <c r="B8" s="64" t="s">
        <v>130</v>
      </c>
      <c r="C8" s="542" t="s">
        <v>203</v>
      </c>
      <c r="D8" s="542"/>
      <c r="E8" s="542"/>
      <c r="F8" s="543" t="s">
        <v>129</v>
      </c>
      <c r="G8" s="543"/>
      <c r="H8" s="544">
        <v>8480</v>
      </c>
      <c r="I8" s="544"/>
      <c r="J8" s="544"/>
      <c r="K8" s="544"/>
      <c r="L8" s="544"/>
      <c r="M8" s="544"/>
      <c r="N8" s="544"/>
    </row>
    <row r="9" spans="1:16" ht="15.75" thickBot="1">
      <c r="A9" s="15"/>
      <c r="B9" s="545" t="s">
        <v>3</v>
      </c>
      <c r="C9" s="545"/>
      <c r="D9" s="547" t="s">
        <v>128</v>
      </c>
      <c r="E9" s="547"/>
      <c r="F9" s="547"/>
      <c r="G9" s="547"/>
      <c r="H9" s="547"/>
      <c r="I9" s="547"/>
      <c r="J9" s="547"/>
      <c r="K9" s="547"/>
      <c r="L9" s="547"/>
      <c r="M9" s="547"/>
      <c r="N9" s="547"/>
    </row>
    <row r="10" spans="1:16" ht="24" thickTop="1" thickBot="1">
      <c r="A10" s="15"/>
      <c r="B10" s="545"/>
      <c r="C10" s="545"/>
      <c r="D10" s="65" t="s">
        <v>127</v>
      </c>
      <c r="E10" s="66">
        <v>2023</v>
      </c>
      <c r="F10" s="548" t="s">
        <v>4</v>
      </c>
      <c r="G10" s="548"/>
      <c r="H10" s="548" t="s">
        <v>4</v>
      </c>
      <c r="I10" s="548"/>
      <c r="J10" s="355" t="s">
        <v>4</v>
      </c>
      <c r="K10" s="548" t="s">
        <v>4</v>
      </c>
      <c r="L10" s="548"/>
      <c r="M10" s="549" t="s">
        <v>126</v>
      </c>
      <c r="N10" s="550" t="s">
        <v>6</v>
      </c>
    </row>
    <row r="11" spans="1:16" ht="57.75" thickTop="1" thickBot="1">
      <c r="A11" s="15"/>
      <c r="B11" s="545"/>
      <c r="C11" s="545"/>
      <c r="D11" s="67" t="s">
        <v>125</v>
      </c>
      <c r="E11" s="68" t="s">
        <v>8</v>
      </c>
      <c r="F11" s="69" t="s">
        <v>266</v>
      </c>
      <c r="G11" s="70" t="s">
        <v>8</v>
      </c>
      <c r="H11" s="69" t="s">
        <v>267</v>
      </c>
      <c r="I11" s="294" t="s">
        <v>8</v>
      </c>
      <c r="J11" s="71" t="s">
        <v>124</v>
      </c>
      <c r="K11" s="69" t="s">
        <v>10</v>
      </c>
      <c r="L11" s="70" t="s">
        <v>8</v>
      </c>
      <c r="M11" s="549"/>
      <c r="N11" s="550"/>
    </row>
    <row r="12" spans="1:16" ht="15.75" thickTop="1">
      <c r="A12" s="15"/>
      <c r="B12" s="546"/>
      <c r="C12" s="546"/>
      <c r="D12" s="242" t="s">
        <v>11</v>
      </c>
      <c r="E12" s="242" t="s">
        <v>12</v>
      </c>
      <c r="F12" s="242" t="s">
        <v>13</v>
      </c>
      <c r="G12" s="242" t="s">
        <v>14</v>
      </c>
      <c r="H12" s="242" t="s">
        <v>15</v>
      </c>
      <c r="I12" s="295" t="s">
        <v>16</v>
      </c>
      <c r="J12" s="242" t="s">
        <v>17</v>
      </c>
      <c r="K12" s="242" t="s">
        <v>18</v>
      </c>
      <c r="L12" s="242" t="s">
        <v>19</v>
      </c>
      <c r="M12" s="242" t="s">
        <v>20</v>
      </c>
      <c r="N12" s="307" t="s">
        <v>21</v>
      </c>
    </row>
    <row r="13" spans="1:16">
      <c r="A13" s="15"/>
      <c r="B13" s="527" t="s">
        <v>29</v>
      </c>
      <c r="C13" s="528"/>
      <c r="D13" s="393"/>
      <c r="E13" s="393"/>
      <c r="F13" s="393"/>
      <c r="G13" s="394"/>
      <c r="H13" s="393"/>
      <c r="I13" s="395"/>
      <c r="J13" s="393"/>
      <c r="K13" s="393"/>
      <c r="L13" s="393"/>
      <c r="M13" s="393"/>
      <c r="N13" s="396"/>
    </row>
    <row r="14" spans="1:16" ht="22.5">
      <c r="A14" s="15"/>
      <c r="B14" s="397" t="s">
        <v>23</v>
      </c>
      <c r="C14" s="243" t="s">
        <v>24</v>
      </c>
      <c r="D14" s="244"/>
      <c r="E14" s="244"/>
      <c r="F14" s="244"/>
      <c r="G14" s="245"/>
      <c r="H14" s="244"/>
      <c r="I14" s="296"/>
      <c r="J14" s="244"/>
      <c r="K14" s="244"/>
      <c r="L14" s="296"/>
      <c r="M14" s="244"/>
      <c r="N14" s="398"/>
    </row>
    <row r="15" spans="1:16">
      <c r="A15" s="15"/>
      <c r="B15" s="399" t="s">
        <v>31</v>
      </c>
      <c r="C15" s="246" t="s">
        <v>32</v>
      </c>
      <c r="D15" s="247">
        <v>14880773</v>
      </c>
      <c r="E15" s="297">
        <v>10.8</v>
      </c>
      <c r="F15" s="247">
        <v>16461000</v>
      </c>
      <c r="G15" s="248">
        <v>11.52</v>
      </c>
      <c r="H15" s="247">
        <v>16566500</v>
      </c>
      <c r="I15" s="297">
        <v>11.52</v>
      </c>
      <c r="J15" s="248">
        <f>H15-F15</f>
        <v>105500</v>
      </c>
      <c r="K15" s="247">
        <v>10770804</v>
      </c>
      <c r="L15" s="297">
        <v>8</v>
      </c>
      <c r="M15" s="248">
        <f>H15-K15</f>
        <v>5795696</v>
      </c>
      <c r="N15" s="400">
        <v>65</v>
      </c>
      <c r="P15" s="354"/>
    </row>
    <row r="16" spans="1:16">
      <c r="A16" s="15"/>
      <c r="B16" s="399" t="s">
        <v>33</v>
      </c>
      <c r="C16" s="246" t="s">
        <v>34</v>
      </c>
      <c r="D16" s="247">
        <v>2401702</v>
      </c>
      <c r="E16" s="299">
        <v>1.8</v>
      </c>
      <c r="F16" s="247">
        <v>2685000</v>
      </c>
      <c r="G16" s="248">
        <v>2</v>
      </c>
      <c r="H16" s="247">
        <v>2700000</v>
      </c>
      <c r="I16" s="297">
        <v>2</v>
      </c>
      <c r="J16" s="248">
        <f t="shared" ref="J16:J21" si="0">H16-F16</f>
        <v>15000</v>
      </c>
      <c r="K16" s="247">
        <v>1753011</v>
      </c>
      <c r="L16" s="299" t="s">
        <v>273</v>
      </c>
      <c r="M16" s="248">
        <f t="shared" ref="M16:M30" si="1">H16-K16</f>
        <v>946989</v>
      </c>
      <c r="N16" s="400">
        <v>65</v>
      </c>
      <c r="P16" s="354"/>
    </row>
    <row r="17" spans="1:16">
      <c r="A17" s="15"/>
      <c r="B17" s="399" t="s">
        <v>35</v>
      </c>
      <c r="C17" s="246" t="s">
        <v>36</v>
      </c>
      <c r="D17" s="247">
        <v>4635923.8</v>
      </c>
      <c r="E17" s="299" t="s">
        <v>264</v>
      </c>
      <c r="F17" s="247">
        <v>9575000</v>
      </c>
      <c r="G17" s="248">
        <v>7</v>
      </c>
      <c r="H17" s="247">
        <v>9575000</v>
      </c>
      <c r="I17" s="297">
        <v>7</v>
      </c>
      <c r="J17" s="248">
        <f t="shared" si="0"/>
        <v>0</v>
      </c>
      <c r="K17" s="247">
        <v>2441633.2999999998</v>
      </c>
      <c r="L17" s="299" t="s">
        <v>285</v>
      </c>
      <c r="M17" s="248">
        <f t="shared" si="1"/>
        <v>7133366.7000000002</v>
      </c>
      <c r="N17" s="400">
        <v>26</v>
      </c>
      <c r="P17" s="354"/>
    </row>
    <row r="18" spans="1:16">
      <c r="A18" s="15"/>
      <c r="B18" s="399" t="s">
        <v>37</v>
      </c>
      <c r="C18" s="246" t="s">
        <v>38</v>
      </c>
      <c r="D18" s="247">
        <v>0</v>
      </c>
      <c r="E18" s="297"/>
      <c r="F18" s="247">
        <v>0</v>
      </c>
      <c r="G18" s="248"/>
      <c r="H18" s="247">
        <v>0</v>
      </c>
      <c r="I18" s="297"/>
      <c r="J18" s="248">
        <f t="shared" si="0"/>
        <v>0</v>
      </c>
      <c r="K18" s="247">
        <v>0</v>
      </c>
      <c r="L18" s="297"/>
      <c r="M18" s="248">
        <f t="shared" si="1"/>
        <v>0</v>
      </c>
      <c r="N18" s="400"/>
      <c r="P18" s="354"/>
    </row>
    <row r="19" spans="1:16">
      <c r="A19" s="15"/>
      <c r="B19" s="399" t="s">
        <v>39</v>
      </c>
      <c r="C19" s="246" t="s">
        <v>40</v>
      </c>
      <c r="D19" s="247">
        <v>113000000</v>
      </c>
      <c r="E19" s="297">
        <v>81.900000000000006</v>
      </c>
      <c r="F19" s="247">
        <v>113000000</v>
      </c>
      <c r="G19" s="248">
        <v>79</v>
      </c>
      <c r="H19" s="247">
        <v>113000000</v>
      </c>
      <c r="I19" s="297">
        <v>79</v>
      </c>
      <c r="J19" s="248">
        <f t="shared" si="0"/>
        <v>0</v>
      </c>
      <c r="K19" s="247">
        <v>113000000</v>
      </c>
      <c r="L19" s="297">
        <v>88</v>
      </c>
      <c r="M19" s="248">
        <f t="shared" si="1"/>
        <v>0</v>
      </c>
      <c r="N19" s="400">
        <f t="shared" ref="N19:N21" si="2">K19/H19*100</f>
        <v>100</v>
      </c>
      <c r="P19" s="354"/>
    </row>
    <row r="20" spans="1:16">
      <c r="A20" s="15"/>
      <c r="B20" s="399" t="s">
        <v>41</v>
      </c>
      <c r="C20" s="246" t="s">
        <v>42</v>
      </c>
      <c r="D20" s="249">
        <v>0</v>
      </c>
      <c r="E20" s="297">
        <v>0</v>
      </c>
      <c r="F20" s="248">
        <v>0</v>
      </c>
      <c r="G20" s="248">
        <v>0</v>
      </c>
      <c r="H20" s="248">
        <v>0</v>
      </c>
      <c r="I20" s="297">
        <v>0</v>
      </c>
      <c r="J20" s="248">
        <f t="shared" si="0"/>
        <v>0</v>
      </c>
      <c r="K20" s="249">
        <v>0</v>
      </c>
      <c r="L20" s="297"/>
      <c r="M20" s="248">
        <f t="shared" si="1"/>
        <v>0</v>
      </c>
      <c r="N20" s="400"/>
      <c r="P20" s="354"/>
    </row>
    <row r="21" spans="1:16">
      <c r="A21" s="15"/>
      <c r="B21" s="399" t="s">
        <v>43</v>
      </c>
      <c r="C21" s="246" t="s">
        <v>44</v>
      </c>
      <c r="D21" s="249"/>
      <c r="E21" s="297"/>
      <c r="F21" s="248">
        <v>200000</v>
      </c>
      <c r="G21" s="248">
        <v>0.14000000000000001</v>
      </c>
      <c r="H21" s="248">
        <v>200000</v>
      </c>
      <c r="I21" s="297">
        <v>0.14000000000000001</v>
      </c>
      <c r="J21" s="248">
        <f t="shared" si="0"/>
        <v>0</v>
      </c>
      <c r="K21" s="249">
        <v>188840</v>
      </c>
      <c r="L21" s="300">
        <v>0.2</v>
      </c>
      <c r="M21" s="248">
        <f t="shared" si="1"/>
        <v>11160</v>
      </c>
      <c r="N21" s="400">
        <f t="shared" si="2"/>
        <v>94.42</v>
      </c>
      <c r="P21" s="354"/>
    </row>
    <row r="22" spans="1:16">
      <c r="A22" s="15"/>
      <c r="B22" s="401"/>
      <c r="C22" s="250" t="s">
        <v>123</v>
      </c>
      <c r="D22" s="251">
        <f>SUM(D15:D21)</f>
        <v>134918398.80000001</v>
      </c>
      <c r="E22" s="298">
        <v>97.7</v>
      </c>
      <c r="F22" s="251">
        <f>SUM(F15:F21)</f>
        <v>141921000</v>
      </c>
      <c r="G22" s="252">
        <v>99.3</v>
      </c>
      <c r="H22" s="251">
        <f>SUM(H15:H21)</f>
        <v>142041500</v>
      </c>
      <c r="I22" s="298">
        <v>99.3</v>
      </c>
      <c r="J22" s="252">
        <f>H22-F22</f>
        <v>120500</v>
      </c>
      <c r="K22" s="251">
        <f>SUM(K15:K21)</f>
        <v>128154288.3</v>
      </c>
      <c r="L22" s="298">
        <v>100</v>
      </c>
      <c r="M22" s="248">
        <f t="shared" si="1"/>
        <v>13887211.700000003</v>
      </c>
      <c r="N22" s="400">
        <v>90</v>
      </c>
      <c r="P22" s="354"/>
    </row>
    <row r="23" spans="1:16">
      <c r="A23" s="15"/>
      <c r="B23" s="399" t="s">
        <v>46</v>
      </c>
      <c r="C23" s="246" t="s">
        <v>47</v>
      </c>
      <c r="D23" s="247">
        <v>119980</v>
      </c>
      <c r="E23" s="300">
        <v>0.1</v>
      </c>
      <c r="F23" s="247">
        <v>0</v>
      </c>
      <c r="G23" s="248">
        <v>0</v>
      </c>
      <c r="H23" s="247">
        <v>0</v>
      </c>
      <c r="I23" s="297">
        <v>0</v>
      </c>
      <c r="J23" s="248">
        <f>H23-F23</f>
        <v>0</v>
      </c>
      <c r="K23" s="247"/>
      <c r="L23" s="300"/>
      <c r="M23" s="248"/>
      <c r="N23" s="400"/>
      <c r="P23" s="354"/>
    </row>
    <row r="24" spans="1:16">
      <c r="A24" s="15"/>
      <c r="B24" s="399" t="s">
        <v>48</v>
      </c>
      <c r="C24" s="246" t="s">
        <v>49</v>
      </c>
      <c r="D24" s="214">
        <v>3079562.48</v>
      </c>
      <c r="E24" s="297">
        <v>2.2999999999999998</v>
      </c>
      <c r="F24" s="247">
        <v>1000000</v>
      </c>
      <c r="G24" s="248">
        <v>0.7</v>
      </c>
      <c r="H24" s="247">
        <v>1000000</v>
      </c>
      <c r="I24" s="297">
        <v>0.7</v>
      </c>
      <c r="J24" s="248">
        <f t="shared" ref="J24:J29" si="3">H24-F24</f>
        <v>0</v>
      </c>
      <c r="K24" s="217">
        <v>88200</v>
      </c>
      <c r="L24" s="392">
        <v>7.0000000000000007E-2</v>
      </c>
      <c r="M24" s="248">
        <f t="shared" si="1"/>
        <v>911800</v>
      </c>
      <c r="N24" s="400">
        <v>9</v>
      </c>
      <c r="P24" s="354"/>
    </row>
    <row r="25" spans="1:16">
      <c r="A25" s="15"/>
      <c r="B25" s="401"/>
      <c r="C25" s="250" t="s">
        <v>115</v>
      </c>
      <c r="D25" s="251">
        <f>D24+D23</f>
        <v>3199542.48</v>
      </c>
      <c r="E25" s="301">
        <v>2.4</v>
      </c>
      <c r="F25" s="251">
        <f>F24</f>
        <v>1000000</v>
      </c>
      <c r="G25" s="252">
        <v>0.7</v>
      </c>
      <c r="H25" s="251">
        <f>H24</f>
        <v>1000000</v>
      </c>
      <c r="I25" s="298">
        <v>0.7</v>
      </c>
      <c r="J25" s="248">
        <f>H25-F25</f>
        <v>0</v>
      </c>
      <c r="K25" s="251">
        <f>K24+K23</f>
        <v>88200</v>
      </c>
      <c r="L25" s="392">
        <v>7.0000000000000007E-2</v>
      </c>
      <c r="M25" s="248">
        <f t="shared" si="1"/>
        <v>911800</v>
      </c>
      <c r="N25" s="400">
        <v>9</v>
      </c>
      <c r="P25" s="354"/>
    </row>
    <row r="26" spans="1:16">
      <c r="A26" s="15"/>
      <c r="B26" s="399" t="s">
        <v>46</v>
      </c>
      <c r="C26" s="246" t="s">
        <v>47</v>
      </c>
      <c r="D26" s="249"/>
      <c r="E26" s="300"/>
      <c r="F26" s="248">
        <v>0</v>
      </c>
      <c r="G26" s="248">
        <v>0</v>
      </c>
      <c r="H26" s="248">
        <v>0</v>
      </c>
      <c r="I26" s="297">
        <v>0</v>
      </c>
      <c r="J26" s="248">
        <f t="shared" si="3"/>
        <v>0</v>
      </c>
      <c r="K26" s="249"/>
      <c r="L26" s="300"/>
      <c r="M26" s="248">
        <f t="shared" si="1"/>
        <v>0</v>
      </c>
      <c r="N26" s="400"/>
      <c r="P26" s="354"/>
    </row>
    <row r="27" spans="1:16">
      <c r="A27" s="15"/>
      <c r="B27" s="399" t="s">
        <v>48</v>
      </c>
      <c r="C27" s="246" t="s">
        <v>49</v>
      </c>
      <c r="D27" s="249"/>
      <c r="E27" s="300"/>
      <c r="F27" s="248"/>
      <c r="G27" s="248"/>
      <c r="H27" s="248"/>
      <c r="I27" s="297"/>
      <c r="J27" s="248">
        <f t="shared" si="3"/>
        <v>0</v>
      </c>
      <c r="K27" s="249"/>
      <c r="L27" s="300"/>
      <c r="M27" s="248">
        <f t="shared" si="1"/>
        <v>0</v>
      </c>
      <c r="N27" s="400"/>
      <c r="P27" s="354"/>
    </row>
    <row r="28" spans="1:16">
      <c r="A28" s="15"/>
      <c r="B28" s="401"/>
      <c r="C28" s="250" t="s">
        <v>114</v>
      </c>
      <c r="D28" s="251"/>
      <c r="E28" s="301"/>
      <c r="F28" s="252"/>
      <c r="G28" s="252"/>
      <c r="H28" s="252"/>
      <c r="I28" s="298"/>
      <c r="J28" s="248">
        <f t="shared" si="3"/>
        <v>0</v>
      </c>
      <c r="K28" s="251"/>
      <c r="L28" s="301"/>
      <c r="M28" s="248">
        <f t="shared" si="1"/>
        <v>0</v>
      </c>
      <c r="N28" s="400"/>
      <c r="P28" s="354"/>
    </row>
    <row r="29" spans="1:16">
      <c r="A29" s="15"/>
      <c r="B29" s="401"/>
      <c r="C29" s="250" t="s">
        <v>122</v>
      </c>
      <c r="D29" s="251">
        <f>D25</f>
        <v>3199542.48</v>
      </c>
      <c r="E29" s="301">
        <v>2.4</v>
      </c>
      <c r="F29" s="251">
        <f>F25</f>
        <v>1000000</v>
      </c>
      <c r="G29" s="252">
        <v>0.7</v>
      </c>
      <c r="H29" s="251">
        <f>H25</f>
        <v>1000000</v>
      </c>
      <c r="I29" s="298">
        <v>0.7</v>
      </c>
      <c r="J29" s="248">
        <f t="shared" si="3"/>
        <v>0</v>
      </c>
      <c r="K29" s="251">
        <f>K25</f>
        <v>88200</v>
      </c>
      <c r="L29" s="392">
        <v>7.0000000000000007E-2</v>
      </c>
      <c r="M29" s="248">
        <f t="shared" si="1"/>
        <v>911800</v>
      </c>
      <c r="N29" s="400">
        <v>9</v>
      </c>
      <c r="P29" s="354"/>
    </row>
    <row r="30" spans="1:16">
      <c r="A30" s="15"/>
      <c r="B30" s="401"/>
      <c r="C30" s="250" t="s">
        <v>121</v>
      </c>
      <c r="D30" s="251">
        <f>D29+D22</f>
        <v>138117941.28</v>
      </c>
      <c r="E30" s="301">
        <v>100</v>
      </c>
      <c r="F30" s="251">
        <f>F29+F22</f>
        <v>142921000</v>
      </c>
      <c r="G30" s="252">
        <v>100</v>
      </c>
      <c r="H30" s="251">
        <f>H29+H22</f>
        <v>143041500</v>
      </c>
      <c r="I30" s="298">
        <v>100</v>
      </c>
      <c r="J30" s="252">
        <f>H30-F30</f>
        <v>120500</v>
      </c>
      <c r="K30" s="251">
        <f>K29+K22</f>
        <v>128242488.3</v>
      </c>
      <c r="L30" s="298">
        <v>100</v>
      </c>
      <c r="M30" s="248">
        <f t="shared" si="1"/>
        <v>14799011.700000003</v>
      </c>
      <c r="N30" s="400">
        <v>9</v>
      </c>
      <c r="P30" s="354"/>
    </row>
    <row r="31" spans="1:16">
      <c r="A31" s="15"/>
      <c r="B31" s="401"/>
      <c r="C31" s="250" t="s">
        <v>120</v>
      </c>
      <c r="D31" s="251"/>
      <c r="E31" s="301"/>
      <c r="F31" s="252"/>
      <c r="G31" s="252"/>
      <c r="H31" s="252"/>
      <c r="I31" s="298"/>
      <c r="J31" s="252"/>
      <c r="K31" s="251"/>
      <c r="L31" s="301"/>
      <c r="M31" s="252"/>
      <c r="N31" s="402"/>
      <c r="P31" s="354"/>
    </row>
    <row r="32" spans="1:16">
      <c r="A32" s="15"/>
      <c r="B32" s="401"/>
      <c r="C32" s="250" t="s">
        <v>119</v>
      </c>
      <c r="D32" s="251"/>
      <c r="E32" s="298"/>
      <c r="F32" s="252"/>
      <c r="G32" s="252"/>
      <c r="H32" s="252"/>
      <c r="I32" s="298"/>
      <c r="J32" s="252"/>
      <c r="K32" s="251"/>
      <c r="L32" s="298"/>
      <c r="M32" s="252"/>
      <c r="N32" s="402"/>
      <c r="P32" s="354"/>
    </row>
    <row r="33" spans="1:16">
      <c r="A33" s="15"/>
      <c r="B33" s="401"/>
      <c r="C33" s="250" t="s">
        <v>109</v>
      </c>
      <c r="D33" s="251">
        <f>D30</f>
        <v>138117941.28</v>
      </c>
      <c r="E33" s="298"/>
      <c r="F33" s="251">
        <f>F30</f>
        <v>142921000</v>
      </c>
      <c r="G33" s="252"/>
      <c r="H33" s="251">
        <f>H30</f>
        <v>143041500</v>
      </c>
      <c r="I33" s="298"/>
      <c r="J33" s="252"/>
      <c r="K33" s="251">
        <f>K30</f>
        <v>128242488.3</v>
      </c>
      <c r="L33" s="298">
        <v>100</v>
      </c>
      <c r="M33" s="252"/>
      <c r="N33" s="402">
        <v>9</v>
      </c>
      <c r="P33" s="354"/>
    </row>
    <row r="34" spans="1:16">
      <c r="A34" s="15"/>
      <c r="B34" s="529" t="s">
        <v>118</v>
      </c>
      <c r="C34" s="530"/>
      <c r="D34" s="245"/>
      <c r="E34" s="296"/>
      <c r="F34" s="245"/>
      <c r="G34" s="245"/>
      <c r="H34" s="245"/>
      <c r="I34" s="296"/>
      <c r="J34" s="245"/>
      <c r="K34" s="245"/>
      <c r="L34" s="296"/>
      <c r="M34" s="245"/>
      <c r="N34" s="398"/>
      <c r="P34" s="354"/>
    </row>
    <row r="35" spans="1:16">
      <c r="A35" s="15"/>
      <c r="B35" s="399" t="s">
        <v>30</v>
      </c>
      <c r="C35" s="253" t="s">
        <v>24</v>
      </c>
      <c r="D35" s="245"/>
      <c r="E35" s="296"/>
      <c r="F35" s="245"/>
      <c r="G35" s="245"/>
      <c r="H35" s="245"/>
      <c r="I35" s="296"/>
      <c r="J35" s="245"/>
      <c r="K35" s="245"/>
      <c r="L35" s="296"/>
      <c r="M35" s="245"/>
      <c r="N35" s="398"/>
      <c r="P35" s="354"/>
    </row>
    <row r="36" spans="1:16">
      <c r="A36" s="15"/>
      <c r="B36" s="399"/>
      <c r="C36" s="254" t="s">
        <v>117</v>
      </c>
      <c r="D36" s="251">
        <f>D38+D39</f>
        <v>134918398.80000001</v>
      </c>
      <c r="E36" s="298"/>
      <c r="F36" s="251">
        <f>F38+F39</f>
        <v>141921000</v>
      </c>
      <c r="G36" s="252"/>
      <c r="H36" s="251">
        <f>H38+H39</f>
        <v>142041500</v>
      </c>
      <c r="I36" s="298"/>
      <c r="J36" s="251"/>
      <c r="K36" s="251">
        <f>K38+K39</f>
        <v>128154288.3</v>
      </c>
      <c r="L36" s="298"/>
      <c r="M36" s="248">
        <f t="shared" ref="M36:M38" si="4">H36-K36</f>
        <v>13887211.700000003</v>
      </c>
      <c r="N36" s="402">
        <v>90</v>
      </c>
      <c r="P36" s="354"/>
    </row>
    <row r="37" spans="1:16">
      <c r="A37" s="15"/>
      <c r="B37" s="399" t="s">
        <v>111</v>
      </c>
      <c r="C37" s="159" t="s">
        <v>110</v>
      </c>
      <c r="D37" s="249"/>
      <c r="E37" s="297"/>
      <c r="F37" s="248"/>
      <c r="G37" s="248"/>
      <c r="H37" s="248"/>
      <c r="I37" s="297"/>
      <c r="J37" s="248"/>
      <c r="K37" s="249"/>
      <c r="L37" s="297"/>
      <c r="M37" s="248"/>
      <c r="N37" s="400"/>
      <c r="P37" s="354"/>
    </row>
    <row r="38" spans="1:16">
      <c r="A38" s="15"/>
      <c r="B38" s="403" t="s">
        <v>206</v>
      </c>
      <c r="C38" s="159" t="s">
        <v>207</v>
      </c>
      <c r="D38" s="248">
        <f>D15+D16+D19+D21</f>
        <v>130282475</v>
      </c>
      <c r="E38" s="297">
        <v>94.4</v>
      </c>
      <c r="F38" s="248">
        <f>F15+F16+F19+F21</f>
        <v>132346000</v>
      </c>
      <c r="G38" s="248">
        <f>F38/F57*100</f>
        <v>92.600807439074728</v>
      </c>
      <c r="H38" s="248">
        <f>H15+H16+H19+H21</f>
        <v>132466500</v>
      </c>
      <c r="I38" s="297">
        <f>H38/H57*100</f>
        <v>92.607040614087524</v>
      </c>
      <c r="J38" s="248"/>
      <c r="K38" s="248">
        <f>K15+K16+K19+K21</f>
        <v>125712655</v>
      </c>
      <c r="L38" s="297">
        <v>98</v>
      </c>
      <c r="M38" s="248">
        <f t="shared" si="4"/>
        <v>6753845</v>
      </c>
      <c r="N38" s="402">
        <f>K38/H38*100</f>
        <v>94.901469428119569</v>
      </c>
      <c r="P38" s="354"/>
    </row>
    <row r="39" spans="1:16">
      <c r="A39" s="15"/>
      <c r="B39" s="403" t="s">
        <v>208</v>
      </c>
      <c r="C39" s="159" t="s">
        <v>209</v>
      </c>
      <c r="D39" s="248">
        <f>D17</f>
        <v>4635923.8</v>
      </c>
      <c r="E39" s="297">
        <v>3.4</v>
      </c>
      <c r="F39" s="248">
        <f>F17</f>
        <v>9575000</v>
      </c>
      <c r="G39" s="248">
        <f>F39/F33*100</f>
        <v>6.6995053211214586</v>
      </c>
      <c r="H39" s="248">
        <f>H17</f>
        <v>9575000</v>
      </c>
      <c r="I39" s="297">
        <f>H39/H33*100</f>
        <v>6.6938615716417962</v>
      </c>
      <c r="J39" s="248"/>
      <c r="K39" s="248">
        <f>K17</f>
        <v>2441633.2999999998</v>
      </c>
      <c r="L39" s="297">
        <v>2</v>
      </c>
      <c r="M39" s="248"/>
      <c r="N39" s="400">
        <v>26</v>
      </c>
      <c r="P39" s="354"/>
    </row>
    <row r="40" spans="1:16">
      <c r="A40" s="15"/>
      <c r="B40" s="399"/>
      <c r="C40" s="254" t="s">
        <v>116</v>
      </c>
      <c r="D40" s="251">
        <f>D46+D42+D47+D43+D44+D45</f>
        <v>3199542.48</v>
      </c>
      <c r="E40" s="301">
        <v>2.4</v>
      </c>
      <c r="F40" s="251">
        <f>F46+F42+F47</f>
        <v>1000000</v>
      </c>
      <c r="G40" s="252">
        <v>0.7</v>
      </c>
      <c r="H40" s="251">
        <f>H46+H42+H47</f>
        <v>1000000</v>
      </c>
      <c r="I40" s="298">
        <v>0.7</v>
      </c>
      <c r="J40" s="252">
        <v>0</v>
      </c>
      <c r="K40" s="251">
        <f>K46+K42+K47+K43+K44+K45</f>
        <v>88200</v>
      </c>
      <c r="L40" s="392">
        <v>7.0000000000000007E-2</v>
      </c>
      <c r="M40" s="248">
        <f t="shared" ref="M40" si="5">H40-K40</f>
        <v>911800</v>
      </c>
      <c r="N40" s="402">
        <v>9</v>
      </c>
      <c r="P40" s="354"/>
    </row>
    <row r="41" spans="1:16">
      <c r="A41" s="15"/>
      <c r="B41" s="399" t="s">
        <v>111</v>
      </c>
      <c r="C41" s="159" t="s">
        <v>110</v>
      </c>
      <c r="D41" s="249"/>
      <c r="E41" s="297"/>
      <c r="F41" s="248"/>
      <c r="G41" s="248"/>
      <c r="H41" s="248"/>
      <c r="I41" s="297"/>
      <c r="J41" s="248"/>
      <c r="K41" s="249"/>
      <c r="L41" s="297"/>
      <c r="M41" s="248"/>
      <c r="N41" s="400"/>
      <c r="P41" s="354"/>
    </row>
    <row r="42" spans="1:16">
      <c r="A42" s="15"/>
      <c r="B42" s="399" t="s">
        <v>211</v>
      </c>
      <c r="C42" s="159" t="s">
        <v>212</v>
      </c>
      <c r="D42" s="248">
        <v>3027462.48</v>
      </c>
      <c r="E42" s="299">
        <v>2.2000000000000002</v>
      </c>
      <c r="F42" s="248"/>
      <c r="G42" s="248"/>
      <c r="H42" s="248"/>
      <c r="I42" s="297"/>
      <c r="J42" s="248"/>
      <c r="K42" s="248"/>
      <c r="L42" s="299"/>
      <c r="M42" s="248"/>
      <c r="N42" s="402"/>
      <c r="P42" s="354"/>
    </row>
    <row r="43" spans="1:16">
      <c r="A43" s="15"/>
      <c r="B43" s="399" t="s">
        <v>213</v>
      </c>
      <c r="C43" s="159" t="s">
        <v>214</v>
      </c>
      <c r="D43" s="248">
        <f>D23</f>
        <v>119980</v>
      </c>
      <c r="E43" s="300">
        <v>0.1</v>
      </c>
      <c r="F43" s="248"/>
      <c r="G43" s="248"/>
      <c r="H43" s="248"/>
      <c r="I43" s="297"/>
      <c r="J43" s="248"/>
      <c r="K43" s="248"/>
      <c r="L43" s="300"/>
      <c r="M43" s="248"/>
      <c r="N43" s="400"/>
      <c r="P43" s="354"/>
    </row>
    <row r="44" spans="1:16">
      <c r="A44" s="15"/>
      <c r="B44" s="399" t="s">
        <v>215</v>
      </c>
      <c r="C44" s="159" t="s">
        <v>216</v>
      </c>
      <c r="D44" s="248">
        <v>43800</v>
      </c>
      <c r="E44" s="297"/>
      <c r="F44" s="248"/>
      <c r="G44" s="248"/>
      <c r="H44" s="248"/>
      <c r="I44" s="297"/>
      <c r="J44" s="248"/>
      <c r="K44" s="248"/>
      <c r="L44" s="297"/>
      <c r="M44" s="248"/>
      <c r="N44" s="400"/>
      <c r="P44" s="354"/>
    </row>
    <row r="45" spans="1:16">
      <c r="A45" s="15"/>
      <c r="B45" s="399" t="s">
        <v>218</v>
      </c>
      <c r="C45" s="159" t="s">
        <v>217</v>
      </c>
      <c r="D45" s="248">
        <v>8300</v>
      </c>
      <c r="E45" s="297"/>
      <c r="F45" s="248"/>
      <c r="G45" s="248"/>
      <c r="H45" s="248"/>
      <c r="I45" s="297"/>
      <c r="J45" s="248"/>
      <c r="K45" s="248"/>
      <c r="L45" s="297"/>
      <c r="M45" s="248"/>
      <c r="N45" s="400"/>
      <c r="P45" s="354"/>
    </row>
    <row r="46" spans="1:16">
      <c r="A46" s="15"/>
      <c r="B46" s="404" t="s">
        <v>271</v>
      </c>
      <c r="C46" s="159" t="s">
        <v>270</v>
      </c>
      <c r="D46" s="249"/>
      <c r="E46" s="248"/>
      <c r="F46" s="248">
        <v>800000</v>
      </c>
      <c r="G46" s="248"/>
      <c r="H46" s="248">
        <v>800000</v>
      </c>
      <c r="I46" s="297"/>
      <c r="J46" s="248">
        <v>0</v>
      </c>
      <c r="K46" s="249">
        <v>0</v>
      </c>
      <c r="L46" s="297">
        <v>0</v>
      </c>
      <c r="M46" s="248">
        <f>H46-K46</f>
        <v>800000</v>
      </c>
      <c r="N46" s="400">
        <v>0</v>
      </c>
      <c r="P46" s="354"/>
    </row>
    <row r="47" spans="1:16">
      <c r="A47" s="15"/>
      <c r="B47" s="404" t="s">
        <v>268</v>
      </c>
      <c r="C47" s="159" t="s">
        <v>269</v>
      </c>
      <c r="D47" s="248"/>
      <c r="E47" s="248"/>
      <c r="F47" s="248">
        <v>200000</v>
      </c>
      <c r="G47" s="248"/>
      <c r="H47" s="248">
        <v>200000</v>
      </c>
      <c r="I47" s="297"/>
      <c r="J47" s="248">
        <v>0</v>
      </c>
      <c r="K47" s="248">
        <v>88200</v>
      </c>
      <c r="L47" s="297"/>
      <c r="M47" s="248">
        <f>H47-K47</f>
        <v>111800</v>
      </c>
      <c r="N47" s="402">
        <v>44</v>
      </c>
      <c r="P47" s="354"/>
    </row>
    <row r="48" spans="1:16" ht="22.5">
      <c r="A48" s="15"/>
      <c r="B48" s="399"/>
      <c r="C48" s="254" t="s">
        <v>115</v>
      </c>
      <c r="D48" s="251">
        <f>D47+D42+D46+D43+D44+D45</f>
        <v>3199542.48</v>
      </c>
      <c r="E48" s="301">
        <v>2.4</v>
      </c>
      <c r="F48" s="251">
        <f>F47+F42+F46</f>
        <v>1000000</v>
      </c>
      <c r="G48" s="252">
        <v>0.7</v>
      </c>
      <c r="H48" s="251">
        <f>H47+H42+H46</f>
        <v>1000000</v>
      </c>
      <c r="I48" s="298">
        <v>0.7</v>
      </c>
      <c r="J48" s="252">
        <v>0</v>
      </c>
      <c r="K48" s="251">
        <f>K47+K42+K46+K43+K44+K45</f>
        <v>88200</v>
      </c>
      <c r="L48" s="392">
        <v>7.0000000000000007E-2</v>
      </c>
      <c r="M48" s="248">
        <f t="shared" ref="M48" si="6">H48-K48</f>
        <v>911800</v>
      </c>
      <c r="N48" s="402">
        <f>K48/H48*100</f>
        <v>8.82</v>
      </c>
      <c r="P48" s="354"/>
    </row>
    <row r="49" spans="1:16" ht="22.5">
      <c r="A49" s="15"/>
      <c r="B49" s="405" t="s">
        <v>111</v>
      </c>
      <c r="C49" s="159" t="s">
        <v>110</v>
      </c>
      <c r="D49" s="249"/>
      <c r="E49" s="297"/>
      <c r="F49" s="248"/>
      <c r="G49" s="248"/>
      <c r="H49" s="248"/>
      <c r="I49" s="248"/>
      <c r="J49" s="248"/>
      <c r="K49" s="249"/>
      <c r="L49" s="297"/>
      <c r="M49" s="248"/>
      <c r="N49" s="400"/>
      <c r="P49" s="354"/>
    </row>
    <row r="50" spans="1:16">
      <c r="A50" s="15"/>
      <c r="B50" s="399"/>
      <c r="C50" s="159"/>
      <c r="D50" s="249"/>
      <c r="E50" s="297"/>
      <c r="F50" s="248"/>
      <c r="G50" s="248"/>
      <c r="H50" s="248"/>
      <c r="I50" s="248"/>
      <c r="J50" s="248"/>
      <c r="K50" s="249"/>
      <c r="L50" s="248"/>
      <c r="M50" s="248"/>
      <c r="N50" s="400"/>
      <c r="P50" s="354"/>
    </row>
    <row r="51" spans="1:16">
      <c r="A51" s="15"/>
      <c r="B51" s="399"/>
      <c r="C51" s="254" t="s">
        <v>114</v>
      </c>
      <c r="D51" s="251"/>
      <c r="E51" s="298"/>
      <c r="F51" s="252"/>
      <c r="G51" s="252"/>
      <c r="H51" s="252"/>
      <c r="I51" s="252"/>
      <c r="J51" s="252"/>
      <c r="K51" s="251"/>
      <c r="L51" s="252"/>
      <c r="M51" s="252"/>
      <c r="N51" s="402"/>
      <c r="P51" s="354"/>
    </row>
    <row r="52" spans="1:16">
      <c r="A52" s="15"/>
      <c r="B52" s="399"/>
      <c r="C52" s="254" t="s">
        <v>113</v>
      </c>
      <c r="D52" s="251"/>
      <c r="E52" s="298"/>
      <c r="F52" s="252"/>
      <c r="G52" s="252"/>
      <c r="H52" s="252"/>
      <c r="I52" s="252"/>
      <c r="J52" s="252"/>
      <c r="K52" s="251"/>
      <c r="L52" s="252"/>
      <c r="M52" s="252"/>
      <c r="N52" s="402"/>
      <c r="P52" s="354"/>
    </row>
    <row r="53" spans="1:16" ht="21.75" customHeight="1">
      <c r="A53" s="15"/>
      <c r="B53" s="399"/>
      <c r="C53" s="254" t="s">
        <v>112</v>
      </c>
      <c r="D53" s="251"/>
      <c r="E53" s="298"/>
      <c r="F53" s="252"/>
      <c r="G53" s="252"/>
      <c r="H53" s="252"/>
      <c r="I53" s="252"/>
      <c r="J53" s="252"/>
      <c r="K53" s="251"/>
      <c r="L53" s="252"/>
      <c r="M53" s="252"/>
      <c r="N53" s="402"/>
      <c r="P53" s="354"/>
    </row>
    <row r="54" spans="1:16" ht="22.5">
      <c r="A54" s="15"/>
      <c r="B54" s="405" t="s">
        <v>111</v>
      </c>
      <c r="C54" s="159" t="s">
        <v>110</v>
      </c>
      <c r="D54" s="249"/>
      <c r="E54" s="297"/>
      <c r="F54" s="248"/>
      <c r="G54" s="248"/>
      <c r="H54" s="248"/>
      <c r="I54" s="248"/>
      <c r="J54" s="248"/>
      <c r="K54" s="249"/>
      <c r="L54" s="248"/>
      <c r="M54" s="248"/>
      <c r="N54" s="400"/>
      <c r="P54" s="354"/>
    </row>
    <row r="55" spans="1:16">
      <c r="A55" s="15"/>
      <c r="B55" s="399"/>
      <c r="C55" s="159"/>
      <c r="D55" s="249"/>
      <c r="E55" s="297"/>
      <c r="F55" s="248"/>
      <c r="G55" s="248"/>
      <c r="H55" s="248"/>
      <c r="I55" s="248"/>
      <c r="J55" s="248"/>
      <c r="K55" s="249"/>
      <c r="L55" s="248"/>
      <c r="M55" s="248"/>
      <c r="N55" s="400"/>
      <c r="P55" s="354"/>
    </row>
    <row r="56" spans="1:16" ht="22.5">
      <c r="A56" s="15"/>
      <c r="B56" s="405" t="s">
        <v>111</v>
      </c>
      <c r="C56" s="159" t="s">
        <v>110</v>
      </c>
      <c r="D56" s="249"/>
      <c r="E56" s="297"/>
      <c r="F56" s="248"/>
      <c r="G56" s="248"/>
      <c r="H56" s="248"/>
      <c r="I56" s="248"/>
      <c r="J56" s="248"/>
      <c r="K56" s="249"/>
      <c r="L56" s="248"/>
      <c r="M56" s="248"/>
      <c r="N56" s="400"/>
      <c r="P56" s="354"/>
    </row>
    <row r="57" spans="1:16">
      <c r="A57" s="15"/>
      <c r="B57" s="406"/>
      <c r="C57" s="407" t="s">
        <v>109</v>
      </c>
      <c r="D57" s="408">
        <f>D48+D36</f>
        <v>138117941.28</v>
      </c>
      <c r="E57" s="409"/>
      <c r="F57" s="408">
        <f>F48+F36</f>
        <v>142921000</v>
      </c>
      <c r="G57" s="409"/>
      <c r="H57" s="408">
        <f>H48+H36</f>
        <v>143041500</v>
      </c>
      <c r="I57" s="409"/>
      <c r="J57" s="409">
        <f>H57-F57</f>
        <v>120500</v>
      </c>
      <c r="K57" s="408">
        <f>K48+K36</f>
        <v>128242488.3</v>
      </c>
      <c r="L57" s="409"/>
      <c r="M57" s="408">
        <f>H57-K57</f>
        <v>14799011.700000003</v>
      </c>
      <c r="N57" s="410"/>
    </row>
    <row r="58" spans="1:16">
      <c r="A58" s="15"/>
      <c r="B58" s="531"/>
      <c r="C58" s="531"/>
      <c r="D58" s="531"/>
      <c r="E58" s="531"/>
      <c r="F58" s="531"/>
      <c r="G58" s="531"/>
      <c r="H58" s="531"/>
      <c r="I58" s="531"/>
      <c r="J58" s="531"/>
      <c r="K58" s="531"/>
      <c r="L58" s="531"/>
      <c r="M58" s="531"/>
      <c r="N58" s="531"/>
    </row>
    <row r="59" spans="1:16">
      <c r="A59" s="15"/>
      <c r="B59" s="120"/>
      <c r="C59" s="120"/>
      <c r="D59" s="120"/>
      <c r="E59" s="120"/>
      <c r="F59" s="120"/>
      <c r="G59" s="120"/>
      <c r="H59" s="120"/>
      <c r="I59" s="302"/>
      <c r="J59" s="120"/>
      <c r="K59" s="120"/>
      <c r="L59" s="120"/>
      <c r="M59" s="120"/>
      <c r="N59" s="302"/>
    </row>
    <row r="60" spans="1:16">
      <c r="A60" s="15"/>
      <c r="B60" s="19"/>
      <c r="C60" s="15"/>
      <c r="D60" s="15"/>
      <c r="E60" s="15"/>
      <c r="F60" s="15"/>
      <c r="G60" s="15"/>
      <c r="H60" s="15"/>
      <c r="I60" s="293"/>
      <c r="J60" s="15"/>
      <c r="K60" s="15"/>
      <c r="L60" s="15"/>
      <c r="M60" s="15"/>
      <c r="N60" s="293"/>
    </row>
    <row r="61" spans="1:16" ht="24.75" customHeight="1">
      <c r="A61" s="15"/>
      <c r="B61" s="532" t="s">
        <v>108</v>
      </c>
      <c r="C61" s="18" t="s">
        <v>57</v>
      </c>
      <c r="D61" s="535" t="s">
        <v>56</v>
      </c>
      <c r="E61" s="535"/>
      <c r="F61" s="17" t="s">
        <v>57</v>
      </c>
      <c r="G61" s="536"/>
      <c r="H61" s="537"/>
      <c r="I61" s="303"/>
      <c r="J61" s="16"/>
      <c r="K61" s="16"/>
      <c r="L61" s="16"/>
      <c r="M61" s="16"/>
      <c r="N61" s="293"/>
    </row>
    <row r="62" spans="1:16" ht="26.25" customHeight="1">
      <c r="A62" s="15"/>
      <c r="B62" s="533"/>
      <c r="C62" s="18" t="s">
        <v>58</v>
      </c>
      <c r="D62" s="535"/>
      <c r="E62" s="535"/>
      <c r="F62" s="17" t="s">
        <v>58</v>
      </c>
      <c r="G62" s="538"/>
      <c r="H62" s="539"/>
      <c r="I62" s="304"/>
      <c r="J62" s="16"/>
      <c r="K62" s="16"/>
      <c r="L62" s="16"/>
      <c r="M62" s="16"/>
      <c r="N62" s="293"/>
    </row>
    <row r="63" spans="1:16" ht="33" customHeight="1">
      <c r="A63" s="15"/>
      <c r="B63" s="534"/>
      <c r="C63" s="18" t="s">
        <v>59</v>
      </c>
      <c r="D63" s="535"/>
      <c r="E63" s="535"/>
      <c r="F63" s="17" t="s">
        <v>59</v>
      </c>
      <c r="G63" s="540"/>
      <c r="H63" s="541"/>
      <c r="I63" s="305"/>
      <c r="J63" s="16"/>
      <c r="K63" s="16"/>
      <c r="L63" s="16"/>
      <c r="M63" s="16"/>
      <c r="N63" s="293"/>
    </row>
  </sheetData>
  <mergeCells count="25">
    <mergeCell ref="B3:N3"/>
    <mergeCell ref="B4:N4"/>
    <mergeCell ref="B5:N5"/>
    <mergeCell ref="B6:B7"/>
    <mergeCell ref="C6:E7"/>
    <mergeCell ref="F6:G7"/>
    <mergeCell ref="H6:N7"/>
    <mergeCell ref="C8:E8"/>
    <mergeCell ref="F8:G8"/>
    <mergeCell ref="H8:N8"/>
    <mergeCell ref="B9:C12"/>
    <mergeCell ref="D9:N9"/>
    <mergeCell ref="F10:G10"/>
    <mergeCell ref="H10:I10"/>
    <mergeCell ref="K10:L10"/>
    <mergeCell ref="M10:M11"/>
    <mergeCell ref="N10:N11"/>
    <mergeCell ref="B13:C13"/>
    <mergeCell ref="B34:C34"/>
    <mergeCell ref="B58:N58"/>
    <mergeCell ref="B61:B63"/>
    <mergeCell ref="D61:E63"/>
    <mergeCell ref="G61:H61"/>
    <mergeCell ref="G62:H62"/>
    <mergeCell ref="G63:H63"/>
  </mergeCells>
  <phoneticPr fontId="39" type="noConversion"/>
  <printOptions horizontalCentered="1"/>
  <pageMargins left="0" right="0" top="1" bottom="1" header="0" footer="0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2:T32"/>
  <sheetViews>
    <sheetView workbookViewId="0">
      <selection activeCell="V13" sqref="V13"/>
    </sheetView>
  </sheetViews>
  <sheetFormatPr defaultRowHeight="15"/>
  <cols>
    <col min="1" max="1" width="3.28515625" style="3" customWidth="1"/>
    <col min="2" max="2" width="2" style="3" customWidth="1"/>
    <col min="3" max="3" width="7.5703125" style="3" customWidth="1"/>
    <col min="4" max="4" width="1.28515625" style="3" customWidth="1"/>
    <col min="5" max="5" width="7.85546875" style="3" customWidth="1"/>
    <col min="6" max="6" width="22.5703125" style="3" customWidth="1"/>
    <col min="7" max="7" width="8.140625" style="3" customWidth="1"/>
    <col min="8" max="8" width="19.42578125" style="3" customWidth="1"/>
    <col min="9" max="9" width="10.42578125" style="3" customWidth="1"/>
    <col min="10" max="10" width="13.140625" style="3" customWidth="1"/>
    <col min="11" max="11" width="10" style="3" customWidth="1"/>
    <col min="12" max="12" width="12.42578125" style="3" customWidth="1"/>
    <col min="13" max="13" width="10.7109375" style="3" customWidth="1"/>
    <col min="14" max="14" width="11.85546875" style="3" customWidth="1"/>
    <col min="15" max="15" width="12" style="3" customWidth="1"/>
    <col min="16" max="16" width="9.5703125" style="3" customWidth="1"/>
    <col min="17" max="17" width="10.85546875" style="3" customWidth="1"/>
    <col min="18" max="18" width="11.140625" style="3" customWidth="1"/>
    <col min="19" max="19" width="11.42578125" style="3" customWidth="1"/>
    <col min="20" max="20" width="12.85546875" style="3" customWidth="1"/>
    <col min="21" max="16384" width="9.140625" style="3"/>
  </cols>
  <sheetData>
    <row r="2" spans="1:20" ht="20.100000000000001" customHeight="1">
      <c r="A2" s="4"/>
      <c r="B2" s="4"/>
      <c r="C2" s="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8" customHeight="1">
      <c r="A3" s="4"/>
      <c r="B3" s="4"/>
      <c r="C3" s="503" t="s">
        <v>199</v>
      </c>
      <c r="D3" s="503"/>
      <c r="E3" s="503"/>
      <c r="F3" s="503"/>
      <c r="G3" s="503"/>
      <c r="H3" s="503"/>
      <c r="I3" s="503"/>
      <c r="J3" s="503"/>
      <c r="K3" s="503"/>
      <c r="L3" s="503"/>
      <c r="M3" s="503"/>
      <c r="N3" s="503"/>
      <c r="O3" s="503"/>
      <c r="P3" s="503"/>
      <c r="Q3" s="503"/>
      <c r="R3" s="503"/>
      <c r="S3" s="503"/>
      <c r="T3" s="4"/>
    </row>
    <row r="4" spans="1:20" ht="21" customHeight="1" thickBot="1">
      <c r="A4" s="4"/>
      <c r="B4" s="4"/>
      <c r="C4" s="504" t="s">
        <v>280</v>
      </c>
      <c r="D4" s="504"/>
      <c r="E4" s="504"/>
      <c r="F4" s="504"/>
      <c r="G4" s="504"/>
      <c r="H4" s="504"/>
      <c r="I4" s="504"/>
      <c r="J4" s="504"/>
      <c r="K4" s="504"/>
      <c r="L4" s="504"/>
      <c r="M4" s="504"/>
      <c r="N4" s="504"/>
      <c r="O4" s="504"/>
      <c r="P4" s="504"/>
      <c r="Q4" s="504"/>
      <c r="R4" s="504"/>
      <c r="S4" s="504"/>
      <c r="T4" s="504"/>
    </row>
    <row r="5" spans="1:20" ht="15" customHeight="1" thickTop="1" thickBot="1">
      <c r="A5" s="505"/>
      <c r="B5" s="505"/>
      <c r="C5" s="506" t="s">
        <v>88</v>
      </c>
      <c r="D5" s="508" t="s">
        <v>23</v>
      </c>
      <c r="E5" s="508"/>
      <c r="F5" s="508" t="s">
        <v>104</v>
      </c>
      <c r="G5" s="508" t="s">
        <v>87</v>
      </c>
      <c r="H5" s="510" t="s">
        <v>86</v>
      </c>
      <c r="I5" s="508" t="s">
        <v>4</v>
      </c>
      <c r="J5" s="508" t="s">
        <v>85</v>
      </c>
      <c r="K5" s="512" t="s">
        <v>84</v>
      </c>
      <c r="L5" s="512"/>
      <c r="M5" s="512"/>
      <c r="N5" s="512"/>
      <c r="O5" s="512"/>
      <c r="P5" s="512"/>
      <c r="Q5" s="512"/>
      <c r="R5" s="512"/>
      <c r="S5" s="512"/>
      <c r="T5" s="512"/>
    </row>
    <row r="6" spans="1:20" ht="15" customHeight="1" thickTop="1" thickBot="1">
      <c r="A6" s="505"/>
      <c r="B6" s="505"/>
      <c r="C6" s="507"/>
      <c r="D6" s="509"/>
      <c r="E6" s="509"/>
      <c r="F6" s="509"/>
      <c r="G6" s="509"/>
      <c r="H6" s="511"/>
      <c r="I6" s="509"/>
      <c r="J6" s="509"/>
      <c r="K6" s="8" t="s">
        <v>46</v>
      </c>
      <c r="L6" s="8" t="s">
        <v>48</v>
      </c>
      <c r="M6" s="8" t="s">
        <v>31</v>
      </c>
      <c r="N6" s="8" t="s">
        <v>33</v>
      </c>
      <c r="O6" s="8" t="s">
        <v>35</v>
      </c>
      <c r="P6" s="8" t="s">
        <v>37</v>
      </c>
      <c r="Q6" s="8" t="s">
        <v>39</v>
      </c>
      <c r="R6" s="8" t="s">
        <v>41</v>
      </c>
      <c r="S6" s="118" t="s">
        <v>43</v>
      </c>
      <c r="T6" s="31" t="s">
        <v>67</v>
      </c>
    </row>
    <row r="7" spans="1:20" ht="51" customHeight="1" thickTop="1">
      <c r="A7" s="4"/>
      <c r="B7" s="4"/>
      <c r="C7" s="563"/>
      <c r="D7" s="564"/>
      <c r="E7" s="564"/>
      <c r="F7" s="564"/>
      <c r="G7" s="564"/>
      <c r="H7" s="565"/>
      <c r="I7" s="30" t="s">
        <v>83</v>
      </c>
      <c r="J7" s="564"/>
      <c r="K7" s="29" t="s">
        <v>171</v>
      </c>
      <c r="L7" s="29" t="s">
        <v>170</v>
      </c>
      <c r="M7" s="29" t="s">
        <v>80</v>
      </c>
      <c r="N7" s="29" t="s">
        <v>169</v>
      </c>
      <c r="O7" s="29" t="s">
        <v>168</v>
      </c>
      <c r="P7" s="29" t="s">
        <v>167</v>
      </c>
      <c r="Q7" s="29" t="s">
        <v>166</v>
      </c>
      <c r="R7" s="29" t="s">
        <v>165</v>
      </c>
      <c r="S7" s="119" t="s">
        <v>74</v>
      </c>
      <c r="T7" s="28" t="s">
        <v>67</v>
      </c>
    </row>
    <row r="8" spans="1:20" ht="23.1" customHeight="1">
      <c r="A8" s="4"/>
      <c r="B8" s="4"/>
      <c r="C8" s="255">
        <v>87</v>
      </c>
      <c r="D8" s="562" t="s">
        <v>202</v>
      </c>
      <c r="E8" s="562"/>
      <c r="F8" s="256" t="s">
        <v>219</v>
      </c>
      <c r="G8" s="257" t="s">
        <v>73</v>
      </c>
      <c r="H8" s="258" t="s">
        <v>72</v>
      </c>
      <c r="I8" s="257">
        <v>2024</v>
      </c>
      <c r="J8" s="256" t="s">
        <v>69</v>
      </c>
      <c r="K8" s="259">
        <v>0</v>
      </c>
      <c r="L8" s="259">
        <v>1000000</v>
      </c>
      <c r="M8" s="259">
        <v>16461000</v>
      </c>
      <c r="N8" s="259">
        <v>2685000</v>
      </c>
      <c r="O8" s="259">
        <v>9575000</v>
      </c>
      <c r="P8" s="259">
        <v>0</v>
      </c>
      <c r="Q8" s="259">
        <v>113000000</v>
      </c>
      <c r="R8" s="259">
        <v>0</v>
      </c>
      <c r="S8" s="259">
        <v>200000</v>
      </c>
      <c r="T8" s="260">
        <f>SUM(L8:S8)</f>
        <v>142921000</v>
      </c>
    </row>
    <row r="9" spans="1:20" ht="23.1" customHeight="1">
      <c r="A9" s="4"/>
      <c r="B9" s="4"/>
      <c r="C9" s="261">
        <v>87</v>
      </c>
      <c r="D9" s="560" t="s">
        <v>202</v>
      </c>
      <c r="E9" s="560"/>
      <c r="F9" s="262" t="s">
        <v>219</v>
      </c>
      <c r="G9" s="263" t="s">
        <v>73</v>
      </c>
      <c r="H9" s="264" t="s">
        <v>72</v>
      </c>
      <c r="I9" s="263">
        <v>2023</v>
      </c>
      <c r="J9" s="262" t="s">
        <v>68</v>
      </c>
      <c r="K9" s="265"/>
      <c r="L9" s="265">
        <v>1000000</v>
      </c>
      <c r="M9" s="265">
        <v>16566500</v>
      </c>
      <c r="N9" s="265">
        <v>2700000</v>
      </c>
      <c r="O9" s="265">
        <v>9575000</v>
      </c>
      <c r="P9" s="265">
        <v>0</v>
      </c>
      <c r="Q9" s="265">
        <v>113000000</v>
      </c>
      <c r="R9" s="265">
        <v>0</v>
      </c>
      <c r="S9" s="265">
        <v>200000</v>
      </c>
      <c r="T9" s="266">
        <f>SUM(K9:S9)</f>
        <v>143041500</v>
      </c>
    </row>
    <row r="10" spans="1:20" ht="23.1" customHeight="1">
      <c r="A10" s="4"/>
      <c r="B10" s="4"/>
      <c r="C10" s="261">
        <v>87</v>
      </c>
      <c r="D10" s="560" t="s">
        <v>202</v>
      </c>
      <c r="E10" s="560"/>
      <c r="F10" s="262" t="s">
        <v>219</v>
      </c>
      <c r="G10" s="263" t="s">
        <v>73</v>
      </c>
      <c r="H10" s="264" t="s">
        <v>72</v>
      </c>
      <c r="I10" s="263">
        <v>2024</v>
      </c>
      <c r="J10" s="262" t="s">
        <v>64</v>
      </c>
      <c r="K10" s="265"/>
      <c r="L10" s="265">
        <v>88200</v>
      </c>
      <c r="M10" s="265">
        <v>10770804</v>
      </c>
      <c r="N10" s="265">
        <v>1753011</v>
      </c>
      <c r="O10" s="265">
        <v>2441633.2999999998</v>
      </c>
      <c r="P10" s="265">
        <v>0</v>
      </c>
      <c r="Q10" s="265">
        <v>113000000</v>
      </c>
      <c r="R10" s="265">
        <v>0</v>
      </c>
      <c r="S10" s="265">
        <v>188840</v>
      </c>
      <c r="T10" s="266">
        <f>SUM(K10:S10)</f>
        <v>128242488.3</v>
      </c>
    </row>
    <row r="11" spans="1:20" ht="23.1" customHeight="1">
      <c r="A11" s="4"/>
      <c r="B11" s="4"/>
      <c r="C11" s="261">
        <v>87</v>
      </c>
      <c r="D11" s="560" t="s">
        <v>202</v>
      </c>
      <c r="E11" s="560"/>
      <c r="F11" s="262" t="s">
        <v>219</v>
      </c>
      <c r="G11" s="263" t="s">
        <v>73</v>
      </c>
      <c r="H11" s="264" t="s">
        <v>72</v>
      </c>
      <c r="I11" s="263">
        <v>2024</v>
      </c>
      <c r="J11" s="262" t="s">
        <v>62</v>
      </c>
      <c r="K11" s="265">
        <v>0</v>
      </c>
      <c r="L11" s="265">
        <v>0</v>
      </c>
      <c r="M11" s="265">
        <v>0</v>
      </c>
      <c r="N11" s="265">
        <v>0</v>
      </c>
      <c r="O11" s="265">
        <v>0</v>
      </c>
      <c r="P11" s="265">
        <v>0</v>
      </c>
      <c r="Q11" s="265">
        <v>0</v>
      </c>
      <c r="R11" s="265">
        <v>0</v>
      </c>
      <c r="S11" s="265">
        <v>0</v>
      </c>
      <c r="T11" s="266">
        <v>0</v>
      </c>
    </row>
    <row r="12" spans="1:20" ht="23.1" customHeight="1">
      <c r="A12" s="4"/>
      <c r="B12" s="4"/>
      <c r="C12" s="261">
        <v>87</v>
      </c>
      <c r="D12" s="560" t="s">
        <v>202</v>
      </c>
      <c r="E12" s="560"/>
      <c r="F12" s="262" t="s">
        <v>219</v>
      </c>
      <c r="G12" s="263" t="s">
        <v>73</v>
      </c>
      <c r="H12" s="264" t="s">
        <v>71</v>
      </c>
      <c r="I12" s="263">
        <v>2024</v>
      </c>
      <c r="J12" s="262" t="s">
        <v>69</v>
      </c>
      <c r="K12" s="265">
        <v>0</v>
      </c>
      <c r="L12" s="265">
        <v>0</v>
      </c>
      <c r="M12" s="265">
        <v>0</v>
      </c>
      <c r="N12" s="265">
        <v>0</v>
      </c>
      <c r="O12" s="265">
        <v>0</v>
      </c>
      <c r="P12" s="265">
        <v>0</v>
      </c>
      <c r="Q12" s="265">
        <v>0</v>
      </c>
      <c r="R12" s="265">
        <v>0</v>
      </c>
      <c r="S12" s="265">
        <v>0</v>
      </c>
      <c r="T12" s="266">
        <v>0</v>
      </c>
    </row>
    <row r="13" spans="1:20" ht="23.1" customHeight="1">
      <c r="A13" s="4"/>
      <c r="B13" s="4"/>
      <c r="C13" s="261">
        <v>87</v>
      </c>
      <c r="D13" s="560" t="s">
        <v>202</v>
      </c>
      <c r="E13" s="560"/>
      <c r="F13" s="262" t="s">
        <v>219</v>
      </c>
      <c r="G13" s="263" t="s">
        <v>73</v>
      </c>
      <c r="H13" s="264" t="s">
        <v>71</v>
      </c>
      <c r="I13" s="263">
        <v>2024</v>
      </c>
      <c r="J13" s="262" t="s">
        <v>68</v>
      </c>
      <c r="K13" s="265">
        <v>0</v>
      </c>
      <c r="L13" s="265">
        <v>0</v>
      </c>
      <c r="M13" s="265">
        <v>0</v>
      </c>
      <c r="N13" s="265">
        <v>0</v>
      </c>
      <c r="O13" s="265">
        <v>0</v>
      </c>
      <c r="P13" s="265">
        <v>0</v>
      </c>
      <c r="Q13" s="265">
        <v>0</v>
      </c>
      <c r="R13" s="265">
        <v>0</v>
      </c>
      <c r="S13" s="265">
        <v>0</v>
      </c>
      <c r="T13" s="266">
        <v>0</v>
      </c>
    </row>
    <row r="14" spans="1:20" ht="23.1" customHeight="1">
      <c r="A14" s="4"/>
      <c r="B14" s="4"/>
      <c r="C14" s="261">
        <v>87</v>
      </c>
      <c r="D14" s="560" t="s">
        <v>202</v>
      </c>
      <c r="E14" s="560"/>
      <c r="F14" s="262" t="s">
        <v>219</v>
      </c>
      <c r="G14" s="263" t="s">
        <v>73</v>
      </c>
      <c r="H14" s="264" t="s">
        <v>71</v>
      </c>
      <c r="I14" s="263">
        <v>2024</v>
      </c>
      <c r="J14" s="262" t="s">
        <v>64</v>
      </c>
      <c r="K14" s="265">
        <v>0</v>
      </c>
      <c r="L14" s="265">
        <v>0</v>
      </c>
      <c r="M14" s="265"/>
      <c r="N14" s="265">
        <v>0</v>
      </c>
      <c r="O14" s="265">
        <v>0</v>
      </c>
      <c r="P14" s="265">
        <v>0</v>
      </c>
      <c r="Q14" s="265">
        <v>0</v>
      </c>
      <c r="R14" s="265">
        <v>0</v>
      </c>
      <c r="S14" s="265">
        <v>0</v>
      </c>
      <c r="T14" s="266">
        <v>0</v>
      </c>
    </row>
    <row r="15" spans="1:20" ht="23.1" customHeight="1">
      <c r="A15" s="4"/>
      <c r="B15" s="4"/>
      <c r="C15" s="261">
        <v>87</v>
      </c>
      <c r="D15" s="560" t="s">
        <v>202</v>
      </c>
      <c r="E15" s="560"/>
      <c r="F15" s="262" t="s">
        <v>219</v>
      </c>
      <c r="G15" s="263" t="s">
        <v>73</v>
      </c>
      <c r="H15" s="264" t="s">
        <v>71</v>
      </c>
      <c r="I15" s="263">
        <v>2024</v>
      </c>
      <c r="J15" s="262" t="s">
        <v>62</v>
      </c>
      <c r="K15" s="265">
        <v>0</v>
      </c>
      <c r="L15" s="265">
        <v>0</v>
      </c>
      <c r="M15" s="265">
        <v>0</v>
      </c>
      <c r="N15" s="265">
        <v>0</v>
      </c>
      <c r="O15" s="265">
        <v>0</v>
      </c>
      <c r="P15" s="265">
        <v>0</v>
      </c>
      <c r="Q15" s="265">
        <v>0</v>
      </c>
      <c r="R15" s="265">
        <v>0</v>
      </c>
      <c r="S15" s="265">
        <v>0</v>
      </c>
      <c r="T15" s="266">
        <v>0</v>
      </c>
    </row>
    <row r="16" spans="1:20" ht="23.1" customHeight="1">
      <c r="A16" s="4"/>
      <c r="B16" s="4"/>
      <c r="C16" s="261">
        <v>87</v>
      </c>
      <c r="D16" s="560" t="s">
        <v>202</v>
      </c>
      <c r="E16" s="560"/>
      <c r="F16" s="262" t="s">
        <v>219</v>
      </c>
      <c r="G16" s="263" t="s">
        <v>73</v>
      </c>
      <c r="H16" s="264" t="s">
        <v>70</v>
      </c>
      <c r="I16" s="263">
        <v>2024</v>
      </c>
      <c r="J16" s="262" t="s">
        <v>69</v>
      </c>
      <c r="K16" s="265">
        <v>0</v>
      </c>
      <c r="L16" s="265">
        <v>0</v>
      </c>
      <c r="M16" s="265">
        <v>0</v>
      </c>
      <c r="N16" s="265">
        <v>0</v>
      </c>
      <c r="O16" s="265">
        <v>0</v>
      </c>
      <c r="P16" s="265">
        <v>0</v>
      </c>
      <c r="Q16" s="265">
        <v>0</v>
      </c>
      <c r="R16" s="265">
        <v>0</v>
      </c>
      <c r="S16" s="265">
        <v>0</v>
      </c>
      <c r="T16" s="266">
        <v>0</v>
      </c>
    </row>
    <row r="17" spans="1:20" ht="23.1" customHeight="1">
      <c r="A17" s="4"/>
      <c r="B17" s="4"/>
      <c r="C17" s="261">
        <v>87</v>
      </c>
      <c r="D17" s="560" t="s">
        <v>202</v>
      </c>
      <c r="E17" s="560"/>
      <c r="F17" s="262" t="s">
        <v>219</v>
      </c>
      <c r="G17" s="263" t="s">
        <v>73</v>
      </c>
      <c r="H17" s="264" t="s">
        <v>70</v>
      </c>
      <c r="I17" s="263">
        <v>2024</v>
      </c>
      <c r="J17" s="262" t="s">
        <v>68</v>
      </c>
      <c r="K17" s="265">
        <v>0</v>
      </c>
      <c r="L17" s="265">
        <v>0</v>
      </c>
      <c r="M17" s="265">
        <v>0</v>
      </c>
      <c r="N17" s="265">
        <v>0</v>
      </c>
      <c r="O17" s="265">
        <v>0</v>
      </c>
      <c r="P17" s="265">
        <v>0</v>
      </c>
      <c r="Q17" s="265">
        <v>0</v>
      </c>
      <c r="R17" s="265">
        <v>0</v>
      </c>
      <c r="S17" s="265">
        <v>0</v>
      </c>
      <c r="T17" s="266">
        <v>0</v>
      </c>
    </row>
    <row r="18" spans="1:20" ht="23.1" customHeight="1">
      <c r="A18" s="4"/>
      <c r="B18" s="4"/>
      <c r="C18" s="261">
        <v>87</v>
      </c>
      <c r="D18" s="560" t="s">
        <v>202</v>
      </c>
      <c r="E18" s="560"/>
      <c r="F18" s="262" t="s">
        <v>219</v>
      </c>
      <c r="G18" s="263" t="s">
        <v>73</v>
      </c>
      <c r="H18" s="264" t="s">
        <v>70</v>
      </c>
      <c r="I18" s="263">
        <v>2024</v>
      </c>
      <c r="J18" s="262" t="s">
        <v>64</v>
      </c>
      <c r="K18" s="265">
        <v>0</v>
      </c>
      <c r="L18" s="265">
        <v>0</v>
      </c>
      <c r="M18" s="265">
        <v>0</v>
      </c>
      <c r="N18" s="265">
        <v>0</v>
      </c>
      <c r="O18" s="265">
        <v>0</v>
      </c>
      <c r="P18" s="265">
        <v>0</v>
      </c>
      <c r="Q18" s="265">
        <v>0</v>
      </c>
      <c r="R18" s="265">
        <v>0</v>
      </c>
      <c r="S18" s="265">
        <v>0</v>
      </c>
      <c r="T18" s="266">
        <v>0</v>
      </c>
    </row>
    <row r="19" spans="1:20" ht="23.1" customHeight="1">
      <c r="A19" s="4"/>
      <c r="B19" s="4"/>
      <c r="C19" s="261">
        <v>87</v>
      </c>
      <c r="D19" s="560" t="s">
        <v>202</v>
      </c>
      <c r="E19" s="560"/>
      <c r="F19" s="262" t="s">
        <v>219</v>
      </c>
      <c r="G19" s="263" t="s">
        <v>73</v>
      </c>
      <c r="H19" s="264" t="s">
        <v>70</v>
      </c>
      <c r="I19" s="263">
        <v>2024</v>
      </c>
      <c r="J19" s="262" t="s">
        <v>62</v>
      </c>
      <c r="K19" s="265">
        <v>0</v>
      </c>
      <c r="L19" s="265">
        <v>0</v>
      </c>
      <c r="M19" s="265">
        <v>0</v>
      </c>
      <c r="N19" s="265">
        <v>0</v>
      </c>
      <c r="O19" s="265">
        <v>0</v>
      </c>
      <c r="P19" s="265">
        <v>0</v>
      </c>
      <c r="Q19" s="265">
        <v>0</v>
      </c>
      <c r="R19" s="265">
        <v>0</v>
      </c>
      <c r="S19" s="265">
        <v>0</v>
      </c>
      <c r="T19" s="266">
        <v>0</v>
      </c>
    </row>
    <row r="20" spans="1:20" ht="23.1" customHeight="1">
      <c r="A20" s="4"/>
      <c r="B20" s="4"/>
      <c r="C20" s="261">
        <v>87</v>
      </c>
      <c r="D20" s="560" t="s">
        <v>202</v>
      </c>
      <c r="E20" s="560"/>
      <c r="F20" s="262" t="s">
        <v>219</v>
      </c>
      <c r="G20" s="263" t="s">
        <v>73</v>
      </c>
      <c r="H20" s="264" t="s">
        <v>67</v>
      </c>
      <c r="I20" s="263">
        <v>2024</v>
      </c>
      <c r="J20" s="262" t="s">
        <v>69</v>
      </c>
      <c r="K20" s="265">
        <v>0</v>
      </c>
      <c r="L20" s="265">
        <v>1000000</v>
      </c>
      <c r="M20" s="265">
        <v>16461000</v>
      </c>
      <c r="N20" s="265">
        <v>2685000</v>
      </c>
      <c r="O20" s="265">
        <v>9575000</v>
      </c>
      <c r="P20" s="265">
        <v>0</v>
      </c>
      <c r="Q20" s="265">
        <v>113000000</v>
      </c>
      <c r="R20" s="265">
        <v>0</v>
      </c>
      <c r="S20" s="265">
        <v>200000</v>
      </c>
      <c r="T20" s="266">
        <f>SUM(K20:S20)</f>
        <v>142921000</v>
      </c>
    </row>
    <row r="21" spans="1:20" ht="23.1" customHeight="1">
      <c r="A21" s="4"/>
      <c r="B21" s="4"/>
      <c r="C21" s="261">
        <v>87</v>
      </c>
      <c r="D21" s="560" t="s">
        <v>202</v>
      </c>
      <c r="E21" s="560"/>
      <c r="F21" s="262" t="s">
        <v>219</v>
      </c>
      <c r="G21" s="263" t="s">
        <v>73</v>
      </c>
      <c r="H21" s="264" t="s">
        <v>67</v>
      </c>
      <c r="I21" s="263">
        <v>2024</v>
      </c>
      <c r="J21" s="262" t="s">
        <v>68</v>
      </c>
      <c r="K21" s="265"/>
      <c r="L21" s="265">
        <v>1000000</v>
      </c>
      <c r="M21" s="265">
        <v>16566500</v>
      </c>
      <c r="N21" s="265">
        <v>2700000</v>
      </c>
      <c r="O21" s="265">
        <v>9575000</v>
      </c>
      <c r="P21" s="265">
        <v>0</v>
      </c>
      <c r="Q21" s="265">
        <v>113000000</v>
      </c>
      <c r="R21" s="265">
        <v>0</v>
      </c>
      <c r="S21" s="265">
        <v>200000</v>
      </c>
      <c r="T21" s="266">
        <f>SUM(K21:S21)</f>
        <v>143041500</v>
      </c>
    </row>
    <row r="22" spans="1:20" ht="23.1" customHeight="1">
      <c r="A22" s="4"/>
      <c r="B22" s="4"/>
      <c r="C22" s="261">
        <v>87</v>
      </c>
      <c r="D22" s="560" t="s">
        <v>202</v>
      </c>
      <c r="E22" s="560"/>
      <c r="F22" s="262" t="s">
        <v>219</v>
      </c>
      <c r="G22" s="263" t="s">
        <v>73</v>
      </c>
      <c r="H22" s="264" t="s">
        <v>67</v>
      </c>
      <c r="I22" s="263">
        <v>2024</v>
      </c>
      <c r="J22" s="262" t="s">
        <v>64</v>
      </c>
      <c r="K22" s="265"/>
      <c r="L22" s="265">
        <f>L10</f>
        <v>88200</v>
      </c>
      <c r="M22" s="265">
        <f t="shared" ref="M22:S22" si="0">M10</f>
        <v>10770804</v>
      </c>
      <c r="N22" s="265">
        <f t="shared" si="0"/>
        <v>1753011</v>
      </c>
      <c r="O22" s="265">
        <f t="shared" si="0"/>
        <v>2441633.2999999998</v>
      </c>
      <c r="P22" s="265">
        <f t="shared" si="0"/>
        <v>0</v>
      </c>
      <c r="Q22" s="265">
        <f t="shared" si="0"/>
        <v>113000000</v>
      </c>
      <c r="R22" s="265">
        <v>0</v>
      </c>
      <c r="S22" s="265">
        <f t="shared" si="0"/>
        <v>188840</v>
      </c>
      <c r="T22" s="266">
        <f>SUM(K22:S22)</f>
        <v>128242488.3</v>
      </c>
    </row>
    <row r="23" spans="1:20" ht="23.1" customHeight="1">
      <c r="A23" s="4"/>
      <c r="B23" s="4"/>
      <c r="C23" s="261">
        <v>87</v>
      </c>
      <c r="D23" s="560" t="s">
        <v>202</v>
      </c>
      <c r="E23" s="560"/>
      <c r="F23" s="262" t="s">
        <v>219</v>
      </c>
      <c r="G23" s="263" t="s">
        <v>73</v>
      </c>
      <c r="H23" s="264" t="s">
        <v>67</v>
      </c>
      <c r="I23" s="263">
        <v>2024</v>
      </c>
      <c r="J23" s="262" t="s">
        <v>62</v>
      </c>
      <c r="K23" s="265">
        <v>0</v>
      </c>
      <c r="L23" s="265">
        <v>0</v>
      </c>
      <c r="M23" s="265">
        <v>0</v>
      </c>
      <c r="N23" s="265">
        <v>0</v>
      </c>
      <c r="O23" s="265">
        <v>0</v>
      </c>
      <c r="P23" s="265">
        <v>0</v>
      </c>
      <c r="Q23" s="265">
        <v>0</v>
      </c>
      <c r="R23" s="265">
        <v>0</v>
      </c>
      <c r="S23" s="265">
        <v>0</v>
      </c>
      <c r="T23" s="266">
        <v>0</v>
      </c>
    </row>
    <row r="24" spans="1:20" s="313" customFormat="1" ht="30.75" customHeight="1">
      <c r="A24" s="309"/>
      <c r="B24" s="309"/>
      <c r="C24" s="310">
        <v>87</v>
      </c>
      <c r="D24" s="561" t="s">
        <v>202</v>
      </c>
      <c r="E24" s="561"/>
      <c r="F24" s="311" t="s">
        <v>219</v>
      </c>
      <c r="G24" s="263" t="s">
        <v>73</v>
      </c>
      <c r="H24" s="312" t="s">
        <v>66</v>
      </c>
      <c r="I24" s="263">
        <v>2024</v>
      </c>
      <c r="J24" s="311"/>
      <c r="K24" s="411">
        <v>0</v>
      </c>
      <c r="L24" s="411">
        <v>911800</v>
      </c>
      <c r="M24" s="411">
        <v>5795696</v>
      </c>
      <c r="N24" s="411">
        <v>946989</v>
      </c>
      <c r="O24" s="411">
        <v>7133367</v>
      </c>
      <c r="P24" s="411"/>
      <c r="Q24" s="411">
        <f t="shared" ref="Q24" si="1">Q21-Q22</f>
        <v>0</v>
      </c>
      <c r="R24" s="411"/>
      <c r="S24" s="411">
        <v>11160</v>
      </c>
      <c r="T24" s="412">
        <v>14799012</v>
      </c>
    </row>
    <row r="25" spans="1:20" s="313" customFormat="1" ht="21.75" customHeight="1">
      <c r="A25" s="309"/>
      <c r="B25" s="309"/>
      <c r="C25" s="310">
        <v>87</v>
      </c>
      <c r="D25" s="561" t="s">
        <v>202</v>
      </c>
      <c r="E25" s="561"/>
      <c r="F25" s="311" t="s">
        <v>219</v>
      </c>
      <c r="G25" s="263" t="s">
        <v>73</v>
      </c>
      <c r="H25" s="311" t="s">
        <v>65</v>
      </c>
      <c r="I25" s="263">
        <v>2024</v>
      </c>
      <c r="J25" s="311"/>
      <c r="K25" s="356"/>
      <c r="L25" s="356">
        <f>L22/L21*100</f>
        <v>8.82</v>
      </c>
      <c r="M25" s="356">
        <f>M22/M21*100</f>
        <v>65.015567561041863</v>
      </c>
      <c r="N25" s="356">
        <f t="shared" ref="N25:T25" si="2">N22/N21*100</f>
        <v>64.926333333333332</v>
      </c>
      <c r="O25" s="356">
        <f t="shared" si="2"/>
        <v>25.500086684073104</v>
      </c>
      <c r="P25" s="356"/>
      <c r="Q25" s="356">
        <f t="shared" si="2"/>
        <v>100</v>
      </c>
      <c r="R25" s="356"/>
      <c r="S25" s="356">
        <f t="shared" si="2"/>
        <v>94.42</v>
      </c>
      <c r="T25" s="357">
        <f t="shared" si="2"/>
        <v>89.654043267163715</v>
      </c>
    </row>
    <row r="26" spans="1:20" ht="32.25" customHeight="1">
      <c r="A26" s="4"/>
      <c r="B26" s="4"/>
      <c r="C26" s="267">
        <v>87</v>
      </c>
      <c r="D26" s="558" t="s">
        <v>202</v>
      </c>
      <c r="E26" s="558"/>
      <c r="F26" s="413" t="s">
        <v>219</v>
      </c>
      <c r="G26" s="268" t="s">
        <v>73</v>
      </c>
      <c r="H26" s="269" t="s">
        <v>164</v>
      </c>
      <c r="I26" s="268">
        <v>2024</v>
      </c>
      <c r="J26" s="270" t="s">
        <v>64</v>
      </c>
      <c r="K26" s="271">
        <v>0</v>
      </c>
      <c r="L26" s="271">
        <v>0</v>
      </c>
      <c r="M26" s="271">
        <v>0</v>
      </c>
      <c r="N26" s="271"/>
      <c r="O26" s="271"/>
      <c r="P26" s="271">
        <v>0</v>
      </c>
      <c r="Q26" s="271">
        <v>0</v>
      </c>
      <c r="R26" s="271">
        <v>0</v>
      </c>
      <c r="S26" s="271">
        <v>0</v>
      </c>
      <c r="T26" s="272"/>
    </row>
    <row r="27" spans="1:20" ht="32.25" customHeight="1">
      <c r="A27" s="4"/>
      <c r="B27" s="4"/>
      <c r="C27" s="107"/>
      <c r="D27" s="107"/>
      <c r="E27" s="107"/>
      <c r="G27" s="107"/>
      <c r="H27" s="108"/>
      <c r="I27" s="107"/>
      <c r="J27" s="109"/>
      <c r="K27" s="308"/>
      <c r="L27" s="308"/>
      <c r="M27" s="308"/>
      <c r="N27" s="308"/>
      <c r="O27" s="308"/>
      <c r="P27" s="308"/>
      <c r="Q27" s="308"/>
      <c r="R27" s="308"/>
      <c r="S27" s="308"/>
      <c r="T27" s="308"/>
    </row>
    <row r="28" spans="1:20" ht="24.95" customHeight="1">
      <c r="A28" s="4"/>
      <c r="B28" s="414"/>
      <c r="C28" s="414"/>
      <c r="D28" s="41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18" customHeight="1">
      <c r="A29" s="4"/>
      <c r="B29" s="4"/>
      <c r="C29" s="4"/>
      <c r="D29" s="4"/>
      <c r="E29" s="4"/>
      <c r="F29" s="559" t="s">
        <v>61</v>
      </c>
      <c r="G29" s="5" t="s">
        <v>57</v>
      </c>
      <c r="H29" s="498"/>
      <c r="I29" s="498"/>
      <c r="J29" s="559" t="s">
        <v>56</v>
      </c>
      <c r="K29" s="5" t="s">
        <v>57</v>
      </c>
      <c r="L29" s="498"/>
      <c r="M29" s="498"/>
      <c r="N29" s="4"/>
      <c r="O29" s="4"/>
      <c r="P29" s="4"/>
      <c r="Q29" s="4"/>
      <c r="R29" s="4"/>
      <c r="S29" s="4"/>
      <c r="T29" s="4"/>
    </row>
    <row r="30" spans="1:20" ht="24" customHeight="1">
      <c r="A30" s="4"/>
      <c r="B30" s="4"/>
      <c r="C30" s="4"/>
      <c r="D30" s="4"/>
      <c r="E30" s="4"/>
      <c r="F30" s="559"/>
      <c r="G30" s="5" t="s">
        <v>58</v>
      </c>
      <c r="H30" s="498"/>
      <c r="I30" s="498"/>
      <c r="J30" s="559"/>
      <c r="K30" s="5" t="s">
        <v>58</v>
      </c>
      <c r="L30" s="498"/>
      <c r="M30" s="498"/>
      <c r="N30" s="4"/>
      <c r="O30" s="4"/>
      <c r="P30" s="4"/>
      <c r="Q30" s="4"/>
      <c r="R30" s="4"/>
      <c r="S30" s="4"/>
      <c r="T30" s="4"/>
    </row>
    <row r="31" spans="1:20" ht="27.75" customHeight="1">
      <c r="A31" s="4"/>
      <c r="B31" s="4"/>
      <c r="C31" s="4"/>
      <c r="D31" s="4"/>
      <c r="E31" s="4"/>
      <c r="F31" s="559"/>
      <c r="G31" s="5" t="s">
        <v>59</v>
      </c>
      <c r="H31" s="498"/>
      <c r="I31" s="498"/>
      <c r="J31" s="559"/>
      <c r="K31" s="5" t="s">
        <v>59</v>
      </c>
      <c r="L31" s="498"/>
      <c r="M31" s="498"/>
      <c r="N31" s="4"/>
      <c r="O31" s="4"/>
      <c r="P31" s="4"/>
      <c r="Q31" s="4"/>
      <c r="R31" s="4"/>
      <c r="S31" s="4"/>
      <c r="T31" s="4"/>
    </row>
    <row r="32" spans="1:20" ht="24.95" customHeight="1">
      <c r="A32" s="4"/>
      <c r="B32" s="4"/>
      <c r="C32" s="499"/>
      <c r="D32" s="499"/>
      <c r="E32" s="499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</sheetData>
  <mergeCells count="39">
    <mergeCell ref="K5:T5"/>
    <mergeCell ref="C3:S3"/>
    <mergeCell ref="C4:T4"/>
    <mergeCell ref="H5:H7"/>
    <mergeCell ref="I5:I6"/>
    <mergeCell ref="J5:J7"/>
    <mergeCell ref="A5:B6"/>
    <mergeCell ref="C5:C7"/>
    <mergeCell ref="D5:E7"/>
    <mergeCell ref="F5:F7"/>
    <mergeCell ref="G5:G7"/>
    <mergeCell ref="D11:E11"/>
    <mergeCell ref="D12:E12"/>
    <mergeCell ref="D13:E13"/>
    <mergeCell ref="D8:E8"/>
    <mergeCell ref="D9:E9"/>
    <mergeCell ref="D10:E10"/>
    <mergeCell ref="D17:E17"/>
    <mergeCell ref="D18:E18"/>
    <mergeCell ref="D19:E19"/>
    <mergeCell ref="D14:E14"/>
    <mergeCell ref="D15:E15"/>
    <mergeCell ref="D16:E16"/>
    <mergeCell ref="D23:E23"/>
    <mergeCell ref="D24:E24"/>
    <mergeCell ref="D25:E25"/>
    <mergeCell ref="D20:E20"/>
    <mergeCell ref="D21:E21"/>
    <mergeCell ref="D22:E22"/>
    <mergeCell ref="L29:M29"/>
    <mergeCell ref="H30:I30"/>
    <mergeCell ref="L30:M30"/>
    <mergeCell ref="H31:I31"/>
    <mergeCell ref="L31:M31"/>
    <mergeCell ref="C32:E32"/>
    <mergeCell ref="D26:E26"/>
    <mergeCell ref="F29:F31"/>
    <mergeCell ref="H29:I29"/>
    <mergeCell ref="J29:J31"/>
  </mergeCells>
  <phoneticPr fontId="39" type="noConversion"/>
  <printOptions horizontalCentered="1"/>
  <pageMargins left="0" right="0" top="1" bottom="1" header="0" footer="0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  <pageSetUpPr fitToPage="1"/>
  </sheetPr>
  <dimension ref="A2:S31"/>
  <sheetViews>
    <sheetView zoomScale="90" zoomScaleNormal="90" workbookViewId="0">
      <selection activeCell="T12" sqref="T12"/>
    </sheetView>
  </sheetViews>
  <sheetFormatPr defaultRowHeight="15"/>
  <cols>
    <col min="1" max="1" width="3.28515625" style="20" customWidth="1"/>
    <col min="2" max="2" width="15" style="20" customWidth="1"/>
    <col min="3" max="3" width="43" style="20" customWidth="1"/>
    <col min="4" max="4" width="25.5703125" style="20" customWidth="1"/>
    <col min="5" max="5" width="7.42578125" style="20" customWidth="1"/>
    <col min="6" max="6" width="14.7109375" style="20" customWidth="1"/>
    <col min="7" max="7" width="13.28515625" style="20" customWidth="1"/>
    <col min="8" max="8" width="8.140625" style="20" customWidth="1"/>
    <col min="9" max="9" width="12.7109375" style="20" customWidth="1"/>
    <col min="10" max="10" width="11.5703125" style="20" customWidth="1"/>
    <col min="11" max="11" width="9.5703125" style="20" customWidth="1"/>
    <col min="12" max="12" width="13.140625" style="20" customWidth="1"/>
    <col min="13" max="13" width="15.28515625" style="20" customWidth="1"/>
    <col min="14" max="14" width="10.140625" style="20" customWidth="1"/>
    <col min="15" max="15" width="14.28515625" style="20" customWidth="1"/>
    <col min="16" max="16" width="14" style="20" customWidth="1"/>
    <col min="17" max="17" width="11.140625" style="20" customWidth="1"/>
    <col min="18" max="18" width="11" style="20" customWidth="1"/>
    <col min="19" max="19" width="12" style="20" customWidth="1"/>
    <col min="20" max="16384" width="9.140625" style="20"/>
  </cols>
  <sheetData>
    <row r="2" spans="1:19">
      <c r="A2" s="21"/>
      <c r="B2" s="23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s="318" customFormat="1" ht="16.5">
      <c r="A3" s="317"/>
      <c r="B3" s="586" t="s">
        <v>163</v>
      </c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  <c r="S3" s="586"/>
    </row>
    <row r="4" spans="1:19">
      <c r="A4" s="21"/>
      <c r="B4" s="587" t="s">
        <v>282</v>
      </c>
      <c r="C4" s="587"/>
      <c r="D4" s="587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</row>
    <row r="5" spans="1:19" ht="15.75" thickBot="1">
      <c r="A5" s="23"/>
      <c r="B5" s="588" t="s">
        <v>0</v>
      </c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</row>
    <row r="6" spans="1:19" ht="27" customHeight="1" thickTop="1">
      <c r="A6" s="21"/>
      <c r="B6" s="27" t="s">
        <v>131</v>
      </c>
      <c r="C6" s="589" t="s">
        <v>220</v>
      </c>
      <c r="D6" s="589"/>
      <c r="E6" s="589"/>
      <c r="F6" s="26" t="s">
        <v>2</v>
      </c>
      <c r="G6" s="590">
        <v>87</v>
      </c>
      <c r="H6" s="590"/>
      <c r="I6" s="590"/>
      <c r="J6" s="590"/>
      <c r="K6" s="590"/>
      <c r="L6" s="590"/>
      <c r="M6" s="590"/>
      <c r="N6" s="590"/>
      <c r="O6" s="590"/>
      <c r="P6" s="590"/>
      <c r="Q6" s="590"/>
      <c r="R6" s="590"/>
      <c r="S6" s="590"/>
    </row>
    <row r="7" spans="1:19">
      <c r="A7" s="21"/>
      <c r="B7" s="25" t="s">
        <v>130</v>
      </c>
      <c r="C7" s="566" t="s">
        <v>219</v>
      </c>
      <c r="D7" s="566"/>
      <c r="E7" s="566"/>
      <c r="F7" s="24" t="s">
        <v>129</v>
      </c>
      <c r="G7" s="567">
        <v>8480</v>
      </c>
      <c r="H7" s="567"/>
      <c r="I7" s="567"/>
      <c r="J7" s="567"/>
      <c r="K7" s="567"/>
      <c r="L7" s="567"/>
      <c r="M7" s="567"/>
      <c r="N7" s="567"/>
      <c r="O7" s="567"/>
      <c r="P7" s="567"/>
      <c r="Q7" s="567"/>
      <c r="R7" s="567"/>
      <c r="S7" s="567"/>
    </row>
    <row r="8" spans="1:19">
      <c r="A8" s="21"/>
      <c r="B8" s="568" t="s">
        <v>162</v>
      </c>
      <c r="C8" s="569" t="s">
        <v>161</v>
      </c>
      <c r="D8" s="570" t="s">
        <v>160</v>
      </c>
      <c r="E8" s="571" t="s">
        <v>127</v>
      </c>
      <c r="F8" s="571"/>
      <c r="G8" s="571"/>
      <c r="H8" s="571" t="s">
        <v>159</v>
      </c>
      <c r="I8" s="571"/>
      <c r="J8" s="571"/>
      <c r="K8" s="571" t="s">
        <v>159</v>
      </c>
      <c r="L8" s="571"/>
      <c r="M8" s="571"/>
      <c r="N8" s="571" t="s">
        <v>159</v>
      </c>
      <c r="O8" s="571"/>
      <c r="P8" s="571"/>
      <c r="Q8" s="572" t="s">
        <v>158</v>
      </c>
      <c r="R8" s="572"/>
      <c r="S8" s="572"/>
    </row>
    <row r="9" spans="1:19" ht="78.75">
      <c r="A9" s="21"/>
      <c r="B9" s="568"/>
      <c r="C9" s="569"/>
      <c r="D9" s="570"/>
      <c r="E9" s="111" t="s">
        <v>157</v>
      </c>
      <c r="F9" s="112" t="s">
        <v>156</v>
      </c>
      <c r="G9" s="113" t="s">
        <v>155</v>
      </c>
      <c r="H9" s="114" t="s">
        <v>154</v>
      </c>
      <c r="I9" s="112" t="s">
        <v>153</v>
      </c>
      <c r="J9" s="115" t="s">
        <v>152</v>
      </c>
      <c r="K9" s="114" t="s">
        <v>151</v>
      </c>
      <c r="L9" s="112" t="s">
        <v>150</v>
      </c>
      <c r="M9" s="115" t="s">
        <v>149</v>
      </c>
      <c r="N9" s="114" t="s">
        <v>148</v>
      </c>
      <c r="O9" s="112" t="s">
        <v>147</v>
      </c>
      <c r="P9" s="115" t="s">
        <v>146</v>
      </c>
      <c r="Q9" s="114" t="s">
        <v>145</v>
      </c>
      <c r="R9" s="112" t="s">
        <v>144</v>
      </c>
      <c r="S9" s="116" t="s">
        <v>143</v>
      </c>
    </row>
    <row r="10" spans="1:19">
      <c r="A10" s="21"/>
      <c r="B10" s="121"/>
      <c r="C10" s="122"/>
      <c r="D10" s="123"/>
      <c r="E10" s="123" t="s">
        <v>11</v>
      </c>
      <c r="F10" s="123" t="s">
        <v>12</v>
      </c>
      <c r="G10" s="123" t="s">
        <v>13</v>
      </c>
      <c r="H10" s="123" t="s">
        <v>14</v>
      </c>
      <c r="I10" s="123" t="s">
        <v>15</v>
      </c>
      <c r="J10" s="123" t="s">
        <v>16</v>
      </c>
      <c r="K10" s="123" t="s">
        <v>142</v>
      </c>
      <c r="L10" s="123" t="s">
        <v>18</v>
      </c>
      <c r="M10" s="123" t="s">
        <v>19</v>
      </c>
      <c r="N10" s="123" t="s">
        <v>141</v>
      </c>
      <c r="O10" s="123" t="s">
        <v>140</v>
      </c>
      <c r="P10" s="123" t="s">
        <v>139</v>
      </c>
      <c r="Q10" s="123" t="s">
        <v>138</v>
      </c>
      <c r="R10" s="123" t="s">
        <v>137</v>
      </c>
      <c r="S10" s="124" t="s">
        <v>136</v>
      </c>
    </row>
    <row r="11" spans="1:19" ht="24.75" customHeight="1">
      <c r="A11" s="21"/>
      <c r="B11" s="573" t="s">
        <v>135</v>
      </c>
      <c r="C11" s="574"/>
      <c r="D11" s="125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53"/>
      <c r="R11" s="153"/>
      <c r="S11" s="154"/>
    </row>
    <row r="12" spans="1:19" ht="20.25" customHeight="1">
      <c r="A12" s="21"/>
      <c r="B12" s="127" t="s">
        <v>206</v>
      </c>
      <c r="C12" s="159" t="s">
        <v>207</v>
      </c>
      <c r="D12" s="129" t="s">
        <v>281</v>
      </c>
      <c r="E12" s="314">
        <v>4</v>
      </c>
      <c r="F12" s="273">
        <v>130282475</v>
      </c>
      <c r="G12" s="130">
        <f>F12/E12</f>
        <v>32570618.75</v>
      </c>
      <c r="H12" s="130">
        <v>4</v>
      </c>
      <c r="I12" s="152">
        <v>132346000</v>
      </c>
      <c r="J12" s="130">
        <f>I12/H12</f>
        <v>33086500</v>
      </c>
      <c r="K12" s="130">
        <v>4</v>
      </c>
      <c r="L12" s="273">
        <v>132466500</v>
      </c>
      <c r="M12" s="274">
        <f>L12/K12</f>
        <v>33116625</v>
      </c>
      <c r="N12" s="364">
        <v>3.8</v>
      </c>
      <c r="O12" s="273">
        <v>125712655</v>
      </c>
      <c r="P12" s="130">
        <f>O12/N12</f>
        <v>33082277.631578948</v>
      </c>
      <c r="Q12" s="155">
        <f>P12-G12</f>
        <v>511658.88157894835</v>
      </c>
      <c r="R12" s="155">
        <f>P12-J12</f>
        <v>-4222.3684210516512</v>
      </c>
      <c r="S12" s="156">
        <f>P12-M12</f>
        <v>-34347.368421051651</v>
      </c>
    </row>
    <row r="13" spans="1:19" ht="29.25" customHeight="1">
      <c r="A13" s="21"/>
      <c r="B13" s="127" t="s">
        <v>210</v>
      </c>
      <c r="C13" s="133" t="s">
        <v>227</v>
      </c>
      <c r="D13" s="133" t="s">
        <v>228</v>
      </c>
      <c r="E13" s="315"/>
      <c r="F13" s="132"/>
      <c r="G13" s="130"/>
      <c r="H13" s="130"/>
      <c r="I13" s="131"/>
      <c r="J13" s="130"/>
      <c r="K13" s="130"/>
      <c r="L13" s="132"/>
      <c r="M13" s="130"/>
      <c r="N13" s="315"/>
      <c r="O13" s="365"/>
      <c r="P13" s="155"/>
      <c r="Q13" s="155"/>
      <c r="R13" s="155"/>
      <c r="S13" s="156"/>
    </row>
    <row r="14" spans="1:19" ht="30" customHeight="1">
      <c r="A14" s="21"/>
      <c r="B14" s="127" t="s">
        <v>208</v>
      </c>
      <c r="C14" s="128" t="s">
        <v>209</v>
      </c>
      <c r="D14" s="133" t="s">
        <v>221</v>
      </c>
      <c r="E14" s="315">
        <v>1</v>
      </c>
      <c r="F14" s="130">
        <v>4635923.8</v>
      </c>
      <c r="G14" s="130">
        <f>F14/E14</f>
        <v>4635923.8</v>
      </c>
      <c r="H14" s="130">
        <v>2</v>
      </c>
      <c r="I14" s="130">
        <v>9575000</v>
      </c>
      <c r="J14" s="130">
        <f>I14/H14</f>
        <v>4787500</v>
      </c>
      <c r="K14" s="130">
        <v>2</v>
      </c>
      <c r="L14" s="130">
        <v>9575000</v>
      </c>
      <c r="M14" s="130">
        <f>L14/H14</f>
        <v>4787500</v>
      </c>
      <c r="N14" s="382">
        <v>0.51</v>
      </c>
      <c r="O14" s="155">
        <v>2441633.2999999998</v>
      </c>
      <c r="P14" s="155">
        <f>O14/N14</f>
        <v>4787516.2745098034</v>
      </c>
      <c r="Q14" s="155">
        <f>P14-G14</f>
        <v>151592.47450980358</v>
      </c>
      <c r="R14" s="155">
        <f>P14-J14</f>
        <v>16.274509803391993</v>
      </c>
      <c r="S14" s="156">
        <f>P14-M14</f>
        <v>16.274509803391993</v>
      </c>
    </row>
    <row r="15" spans="1:19" ht="23.25" customHeight="1">
      <c r="A15" s="21"/>
      <c r="B15" s="134" t="s">
        <v>271</v>
      </c>
      <c r="C15" s="159" t="s">
        <v>270</v>
      </c>
      <c r="D15" s="133" t="s">
        <v>231</v>
      </c>
      <c r="E15" s="155"/>
      <c r="F15" s="130"/>
      <c r="G15" s="130"/>
      <c r="H15" s="130">
        <v>2</v>
      </c>
      <c r="I15" s="130">
        <v>800000</v>
      </c>
      <c r="J15" s="130">
        <f>I15/H15</f>
        <v>400000</v>
      </c>
      <c r="K15" s="130">
        <v>2</v>
      </c>
      <c r="L15" s="130">
        <v>800000</v>
      </c>
      <c r="M15" s="130">
        <f>L15/H15</f>
        <v>400000</v>
      </c>
      <c r="N15" s="315"/>
      <c r="O15" s="155"/>
      <c r="P15" s="155"/>
      <c r="Q15" s="155"/>
      <c r="R15" s="155"/>
      <c r="S15" s="156"/>
    </row>
    <row r="16" spans="1:19" ht="23.25" customHeight="1">
      <c r="A16" s="21"/>
      <c r="B16" s="134" t="s">
        <v>268</v>
      </c>
      <c r="C16" s="159" t="s">
        <v>269</v>
      </c>
      <c r="D16" s="133" t="s">
        <v>230</v>
      </c>
      <c r="E16" s="315"/>
      <c r="F16" s="130"/>
      <c r="G16" s="130"/>
      <c r="H16" s="130">
        <v>2</v>
      </c>
      <c r="I16" s="130">
        <v>200000</v>
      </c>
      <c r="J16" s="130">
        <f>I16/H16</f>
        <v>100000</v>
      </c>
      <c r="K16" s="130">
        <v>2</v>
      </c>
      <c r="L16" s="130">
        <v>200000</v>
      </c>
      <c r="M16" s="130">
        <f>L16/K16</f>
        <v>100000</v>
      </c>
      <c r="N16" s="315"/>
      <c r="O16" s="155">
        <v>88200</v>
      </c>
      <c r="P16" s="155"/>
      <c r="Q16" s="155"/>
      <c r="R16" s="155"/>
      <c r="S16" s="156"/>
    </row>
    <row r="17" spans="1:19" ht="23.25" customHeight="1">
      <c r="A17" s="21"/>
      <c r="B17" s="127" t="s">
        <v>223</v>
      </c>
      <c r="C17" s="128" t="s">
        <v>224</v>
      </c>
      <c r="D17" s="133" t="s">
        <v>226</v>
      </c>
      <c r="E17" s="315"/>
      <c r="F17" s="130"/>
      <c r="G17" s="130"/>
      <c r="H17" s="130"/>
      <c r="I17" s="130"/>
      <c r="J17" s="130"/>
      <c r="K17" s="130"/>
      <c r="L17" s="130"/>
      <c r="M17" s="130"/>
      <c r="N17" s="315"/>
      <c r="O17" s="155"/>
      <c r="P17" s="155"/>
      <c r="Q17" s="155"/>
      <c r="R17" s="155"/>
      <c r="S17" s="156"/>
    </row>
    <row r="18" spans="1:19" ht="20.25" customHeight="1">
      <c r="A18" s="21"/>
      <c r="B18" s="134" t="s">
        <v>213</v>
      </c>
      <c r="C18" s="128" t="s">
        <v>214</v>
      </c>
      <c r="D18" s="135" t="s">
        <v>225</v>
      </c>
      <c r="E18" s="315">
        <v>1</v>
      </c>
      <c r="F18" s="130">
        <v>119980</v>
      </c>
      <c r="G18" s="130">
        <f>F18/E18</f>
        <v>119980</v>
      </c>
      <c r="H18" s="130">
        <v>1</v>
      </c>
      <c r="I18" s="130"/>
      <c r="J18" s="130"/>
      <c r="K18" s="130"/>
      <c r="L18" s="130"/>
      <c r="M18" s="130"/>
      <c r="N18" s="315"/>
      <c r="O18" s="155"/>
      <c r="P18" s="155"/>
      <c r="Q18" s="155"/>
      <c r="R18" s="155">
        <f>P18-J18</f>
        <v>0</v>
      </c>
      <c r="S18" s="156">
        <f>P18-M18</f>
        <v>0</v>
      </c>
    </row>
    <row r="19" spans="1:19" ht="20.25" customHeight="1">
      <c r="A19" s="21"/>
      <c r="B19" s="134" t="s">
        <v>223</v>
      </c>
      <c r="C19" s="128" t="s">
        <v>224</v>
      </c>
      <c r="D19" s="135" t="s">
        <v>226</v>
      </c>
      <c r="E19" s="315">
        <v>132</v>
      </c>
      <c r="F19" s="248">
        <v>3027462.48</v>
      </c>
      <c r="G19" s="130">
        <f>F19/E19</f>
        <v>22935.321818181819</v>
      </c>
      <c r="H19" s="130">
        <v>132</v>
      </c>
      <c r="I19" s="130">
        <v>0</v>
      </c>
      <c r="J19" s="130"/>
      <c r="K19" s="130"/>
      <c r="L19" s="130"/>
      <c r="M19" s="130"/>
      <c r="N19" s="315"/>
      <c r="O19" s="248"/>
      <c r="P19" s="155"/>
      <c r="Q19" s="155"/>
      <c r="R19" s="155">
        <f>P19-J19</f>
        <v>0</v>
      </c>
      <c r="S19" s="156">
        <f>P19-M19</f>
        <v>0</v>
      </c>
    </row>
    <row r="20" spans="1:19" ht="20.25" customHeight="1">
      <c r="A20" s="21"/>
      <c r="B20" s="134" t="s">
        <v>215</v>
      </c>
      <c r="C20" s="128" t="s">
        <v>216</v>
      </c>
      <c r="D20" s="135" t="s">
        <v>226</v>
      </c>
      <c r="E20" s="315">
        <v>132</v>
      </c>
      <c r="F20" s="130">
        <v>43800</v>
      </c>
      <c r="G20" s="130">
        <f>F20/E20</f>
        <v>331.81818181818181</v>
      </c>
      <c r="H20" s="130">
        <v>132</v>
      </c>
      <c r="I20" s="130"/>
      <c r="J20" s="130"/>
      <c r="K20" s="130"/>
      <c r="L20" s="130"/>
      <c r="M20" s="130"/>
      <c r="N20" s="315"/>
      <c r="O20" s="155"/>
      <c r="P20" s="155"/>
      <c r="Q20" s="155"/>
      <c r="R20" s="155">
        <f>P20-J20</f>
        <v>0</v>
      </c>
      <c r="S20" s="156">
        <f>P20-M20</f>
        <v>0</v>
      </c>
    </row>
    <row r="21" spans="1:19" ht="20.25" customHeight="1">
      <c r="A21" s="21"/>
      <c r="B21" s="134" t="s">
        <v>218</v>
      </c>
      <c r="C21" s="128" t="s">
        <v>217</v>
      </c>
      <c r="D21" s="135" t="s">
        <v>226</v>
      </c>
      <c r="E21" s="315">
        <v>132</v>
      </c>
      <c r="F21" s="130">
        <v>8300</v>
      </c>
      <c r="G21" s="130">
        <f>F21/E21</f>
        <v>62.878787878787875</v>
      </c>
      <c r="H21" s="130">
        <v>132</v>
      </c>
      <c r="I21" s="130"/>
      <c r="J21" s="130"/>
      <c r="K21" s="130"/>
      <c r="L21" s="130"/>
      <c r="M21" s="130"/>
      <c r="N21" s="315"/>
      <c r="O21" s="155"/>
      <c r="P21" s="155"/>
      <c r="Q21" s="155"/>
      <c r="R21" s="155">
        <f>P21-J21</f>
        <v>0</v>
      </c>
      <c r="S21" s="156">
        <f>P21-M21</f>
        <v>0</v>
      </c>
    </row>
    <row r="22" spans="1:19" ht="20.25" customHeight="1">
      <c r="A22" s="21"/>
      <c r="B22" s="136" t="s">
        <v>133</v>
      </c>
      <c r="C22" s="137" t="s">
        <v>67</v>
      </c>
      <c r="D22" s="135"/>
      <c r="E22" s="315"/>
      <c r="F22" s="130">
        <f>F12+F14+F18+F20+F21+F19</f>
        <v>138117941.28</v>
      </c>
      <c r="G22" s="130">
        <f>G12+G14+G18+G20+G21</f>
        <v>37326917.246969692</v>
      </c>
      <c r="H22" s="130"/>
      <c r="I22" s="130">
        <f>I12+I14+I15+I20+I21+I16</f>
        <v>142921000</v>
      </c>
      <c r="J22" s="130">
        <f>J12+J14+J18+J20+J21</f>
        <v>37874000</v>
      </c>
      <c r="K22" s="130"/>
      <c r="L22" s="130">
        <f>L12+L14+L15+L20+L21+L16</f>
        <v>143041500</v>
      </c>
      <c r="M22" s="130">
        <f>M12+M14+M15+M20+M21+M16</f>
        <v>38404125</v>
      </c>
      <c r="N22" s="315"/>
      <c r="O22" s="155">
        <f>O12+O14+O18+O20+O21+O19+O16</f>
        <v>128242488.3</v>
      </c>
      <c r="P22" s="155">
        <f>P12+P14+P18+P20+P21</f>
        <v>37869793.906088755</v>
      </c>
      <c r="Q22" s="155">
        <f>Q12+Q14+Q18+Q20+Q21</f>
        <v>663251.35608875193</v>
      </c>
      <c r="R22" s="155">
        <f>R12+R14+R18+R20+R21</f>
        <v>-4206.0939112482592</v>
      </c>
      <c r="S22" s="366">
        <f>S12+S14+S18+S20+S21</f>
        <v>-34331.093911248259</v>
      </c>
    </row>
    <row r="23" spans="1:19" ht="25.5" customHeight="1">
      <c r="A23" s="21"/>
      <c r="B23" s="575" t="s">
        <v>134</v>
      </c>
      <c r="C23" s="576"/>
      <c r="D23" s="138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57"/>
      <c r="R23" s="157"/>
      <c r="S23" s="158"/>
    </row>
    <row r="24" spans="1:19" ht="20.25" customHeight="1">
      <c r="A24" s="21"/>
      <c r="B24" s="140"/>
      <c r="C24" s="141"/>
      <c r="D24" s="141"/>
      <c r="E24" s="142"/>
      <c r="F24" s="143"/>
      <c r="G24" s="144"/>
      <c r="H24" s="144"/>
      <c r="I24" s="143">
        <v>0</v>
      </c>
      <c r="J24" s="144"/>
      <c r="K24" s="144"/>
      <c r="L24" s="143">
        <v>0</v>
      </c>
      <c r="M24" s="144"/>
      <c r="N24" s="144"/>
      <c r="O24" s="143"/>
      <c r="P24" s="144"/>
      <c r="Q24" s="144"/>
      <c r="R24" s="144"/>
      <c r="S24" s="145"/>
    </row>
    <row r="25" spans="1:19" ht="26.25" customHeight="1">
      <c r="A25" s="21"/>
      <c r="B25" s="146" t="s">
        <v>133</v>
      </c>
      <c r="C25" s="147" t="s">
        <v>67</v>
      </c>
      <c r="D25" s="147"/>
      <c r="E25" s="148"/>
      <c r="F25" s="149">
        <f>F14+F13+F12+F15+F16+F17</f>
        <v>134918398.80000001</v>
      </c>
      <c r="G25" s="150"/>
      <c r="H25" s="150"/>
      <c r="I25" s="149">
        <f>I22</f>
        <v>142921000</v>
      </c>
      <c r="J25" s="150"/>
      <c r="K25" s="150"/>
      <c r="L25" s="149">
        <f>L22</f>
        <v>143041500</v>
      </c>
      <c r="M25" s="150"/>
      <c r="N25" s="150"/>
      <c r="O25" s="149"/>
      <c r="P25" s="150"/>
      <c r="Q25" s="150"/>
      <c r="R25" s="150"/>
      <c r="S25" s="151"/>
    </row>
    <row r="26" spans="1:19">
      <c r="A26" s="21"/>
      <c r="B26" s="577"/>
      <c r="C26" s="577"/>
      <c r="D26" s="577"/>
      <c r="E26" s="577"/>
      <c r="F26" s="577"/>
      <c r="G26" s="577"/>
      <c r="H26" s="577"/>
      <c r="I26" s="577"/>
      <c r="J26" s="577"/>
      <c r="K26" s="577"/>
      <c r="L26" s="577"/>
      <c r="M26" s="577"/>
      <c r="N26" s="577"/>
      <c r="O26" s="577"/>
      <c r="P26" s="577"/>
      <c r="Q26" s="577"/>
      <c r="R26" s="577"/>
      <c r="S26" s="577"/>
    </row>
    <row r="27" spans="1:19">
      <c r="A27" s="21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</row>
    <row r="28" spans="1:19">
      <c r="A28" s="21"/>
      <c r="B28" s="23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>
      <c r="A29" s="21"/>
      <c r="B29" s="21"/>
      <c r="C29" s="21"/>
      <c r="D29" s="578" t="s">
        <v>61</v>
      </c>
      <c r="E29" s="579"/>
      <c r="F29" s="22" t="s">
        <v>57</v>
      </c>
      <c r="G29" s="584"/>
      <c r="H29" s="584"/>
      <c r="I29" s="585" t="s">
        <v>56</v>
      </c>
      <c r="J29" s="585"/>
      <c r="K29" s="22" t="s">
        <v>57</v>
      </c>
      <c r="L29" s="584"/>
      <c r="M29" s="584"/>
      <c r="N29" s="21"/>
      <c r="O29" s="21"/>
      <c r="P29" s="21"/>
      <c r="Q29" s="21"/>
      <c r="R29" s="21"/>
      <c r="S29" s="21"/>
    </row>
    <row r="30" spans="1:19">
      <c r="A30" s="21"/>
      <c r="B30" s="21"/>
      <c r="C30" s="21"/>
      <c r="D30" s="580"/>
      <c r="E30" s="581"/>
      <c r="F30" s="22" t="s">
        <v>58</v>
      </c>
      <c r="G30" s="584"/>
      <c r="H30" s="584"/>
      <c r="I30" s="585"/>
      <c r="J30" s="585"/>
      <c r="K30" s="22" t="s">
        <v>58</v>
      </c>
      <c r="L30" s="584"/>
      <c r="M30" s="584"/>
      <c r="N30" s="21"/>
      <c r="O30" s="21"/>
      <c r="P30" s="21"/>
      <c r="Q30" s="21"/>
      <c r="R30" s="21"/>
      <c r="S30" s="21"/>
    </row>
    <row r="31" spans="1:19">
      <c r="A31" s="21"/>
      <c r="B31" s="21"/>
      <c r="C31" s="21"/>
      <c r="D31" s="582"/>
      <c r="E31" s="583"/>
      <c r="F31" s="22" t="s">
        <v>59</v>
      </c>
      <c r="G31" s="584"/>
      <c r="H31" s="584"/>
      <c r="I31" s="585"/>
      <c r="J31" s="585"/>
      <c r="K31" s="22" t="s">
        <v>59</v>
      </c>
      <c r="L31" s="584"/>
      <c r="M31" s="584"/>
      <c r="N31" s="21"/>
      <c r="O31" s="21"/>
      <c r="P31" s="21"/>
      <c r="Q31" s="21"/>
      <c r="R31" s="21"/>
      <c r="S31" s="21"/>
    </row>
  </sheetData>
  <mergeCells count="26">
    <mergeCell ref="B3:S3"/>
    <mergeCell ref="B4:S4"/>
    <mergeCell ref="B5:S5"/>
    <mergeCell ref="C6:E6"/>
    <mergeCell ref="G6:S6"/>
    <mergeCell ref="B11:C11"/>
    <mergeCell ref="B23:C23"/>
    <mergeCell ref="B26:S26"/>
    <mergeCell ref="D29:E31"/>
    <mergeCell ref="G29:H29"/>
    <mergeCell ref="I29:J31"/>
    <mergeCell ref="L29:M29"/>
    <mergeCell ref="G30:H30"/>
    <mergeCell ref="L30:M30"/>
    <mergeCell ref="G31:H31"/>
    <mergeCell ref="L31:M31"/>
    <mergeCell ref="C7:E7"/>
    <mergeCell ref="G7:S7"/>
    <mergeCell ref="B8:B9"/>
    <mergeCell ref="C8:C9"/>
    <mergeCell ref="D8:D9"/>
    <mergeCell ref="E8:G8"/>
    <mergeCell ref="H8:J8"/>
    <mergeCell ref="K8:M8"/>
    <mergeCell ref="N8:P8"/>
    <mergeCell ref="Q8:S8"/>
  </mergeCells>
  <phoneticPr fontId="39" type="noConversion"/>
  <pageMargins left="0" right="0" top="0" bottom="0" header="0" footer="0"/>
  <pageSetup scale="5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  <pageSetUpPr fitToPage="1"/>
  </sheetPr>
  <dimension ref="A2:V53"/>
  <sheetViews>
    <sheetView topLeftCell="A2" zoomScale="90" zoomScaleNormal="90" workbookViewId="0">
      <selection activeCell="W16" sqref="W16"/>
    </sheetView>
  </sheetViews>
  <sheetFormatPr defaultRowHeight="15"/>
  <cols>
    <col min="1" max="1" width="3.28515625" style="32" customWidth="1"/>
    <col min="2" max="2" width="0.140625" style="32" customWidth="1"/>
    <col min="3" max="3" width="9" style="32" customWidth="1"/>
    <col min="4" max="4" width="9.140625" style="32" customWidth="1"/>
    <col min="5" max="5" width="23.28515625" style="32" customWidth="1"/>
    <col min="6" max="6" width="8.140625" style="32" customWidth="1"/>
    <col min="7" max="7" width="27.42578125" style="32" customWidth="1"/>
    <col min="8" max="8" width="7.7109375" style="32" hidden="1" customWidth="1"/>
    <col min="9" max="9" width="18.28515625" style="32" customWidth="1"/>
    <col min="10" max="10" width="7.85546875" style="32" customWidth="1"/>
    <col min="11" max="11" width="13.85546875" style="32" customWidth="1"/>
    <col min="12" max="13" width="12.7109375" style="32" customWidth="1"/>
    <col min="14" max="14" width="11.85546875" style="32" customWidth="1"/>
    <col min="15" max="15" width="11.7109375" style="32" customWidth="1"/>
    <col min="16" max="16" width="11.85546875" style="32" customWidth="1"/>
    <col min="17" max="17" width="11.140625" style="32" customWidth="1"/>
    <col min="18" max="18" width="14.42578125" style="32" hidden="1" customWidth="1"/>
    <col min="19" max="19" width="11" style="32" customWidth="1"/>
    <col min="20" max="20" width="10.28515625" style="32" customWidth="1"/>
    <col min="21" max="21" width="10.85546875" style="32" customWidth="1"/>
    <col min="22" max="22" width="13.5703125" style="32" customWidth="1"/>
    <col min="23" max="16384" width="9.140625" style="32"/>
  </cols>
  <sheetData>
    <row r="2" spans="1:22">
      <c r="A2" s="33"/>
      <c r="B2" s="33"/>
      <c r="C2" s="4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2" ht="15.75">
      <c r="A3" s="33"/>
      <c r="B3" s="33"/>
      <c r="C3" s="625" t="s">
        <v>177</v>
      </c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  <c r="T3" s="625"/>
      <c r="U3" s="625"/>
    </row>
    <row r="4" spans="1:22" s="320" customFormat="1" ht="15.75" thickBot="1">
      <c r="A4" s="319"/>
      <c r="B4" s="319"/>
      <c r="C4" s="626" t="s">
        <v>283</v>
      </c>
      <c r="D4" s="626"/>
      <c r="E4" s="626"/>
      <c r="F4" s="626"/>
      <c r="G4" s="626"/>
      <c r="H4" s="626"/>
      <c r="I4" s="626"/>
      <c r="J4" s="626"/>
      <c r="K4" s="626"/>
      <c r="L4" s="626"/>
      <c r="M4" s="626"/>
      <c r="N4" s="626"/>
      <c r="O4" s="626"/>
      <c r="P4" s="626"/>
      <c r="Q4" s="626"/>
      <c r="R4" s="626"/>
      <c r="S4" s="626"/>
      <c r="T4" s="626"/>
      <c r="U4" s="626"/>
    </row>
    <row r="5" spans="1:22" ht="16.5" thickTop="1" thickBot="1">
      <c r="A5" s="615"/>
      <c r="B5" s="615"/>
      <c r="C5" s="616" t="s">
        <v>88</v>
      </c>
      <c r="D5" s="618" t="s">
        <v>23</v>
      </c>
      <c r="E5" s="618" t="s">
        <v>104</v>
      </c>
      <c r="F5" s="618" t="s">
        <v>176</v>
      </c>
      <c r="G5" s="627" t="s">
        <v>161</v>
      </c>
      <c r="H5" s="627"/>
      <c r="I5" s="618" t="s">
        <v>102</v>
      </c>
      <c r="J5" s="618" t="s">
        <v>175</v>
      </c>
      <c r="K5" s="620" t="s">
        <v>84</v>
      </c>
      <c r="L5" s="620"/>
      <c r="M5" s="620"/>
      <c r="N5" s="620"/>
      <c r="O5" s="620"/>
      <c r="P5" s="620"/>
      <c r="Q5" s="620"/>
      <c r="R5" s="620"/>
      <c r="S5" s="620"/>
      <c r="T5" s="620"/>
      <c r="U5" s="620"/>
    </row>
    <row r="6" spans="1:22" ht="16.5" thickTop="1" thickBot="1">
      <c r="A6" s="33"/>
      <c r="B6" s="33"/>
      <c r="C6" s="616"/>
      <c r="D6" s="618"/>
      <c r="E6" s="618"/>
      <c r="F6" s="618"/>
      <c r="G6" s="627"/>
      <c r="H6" s="627"/>
      <c r="I6" s="618"/>
      <c r="J6" s="618"/>
      <c r="K6" s="621" t="s">
        <v>67</v>
      </c>
      <c r="L6" s="42" t="s">
        <v>46</v>
      </c>
      <c r="M6" s="42" t="s">
        <v>48</v>
      </c>
      <c r="N6" s="42" t="s">
        <v>31</v>
      </c>
      <c r="O6" s="42" t="s">
        <v>33</v>
      </c>
      <c r="P6" s="42" t="s">
        <v>35</v>
      </c>
      <c r="Q6" s="623" t="s">
        <v>37</v>
      </c>
      <c r="R6" s="623"/>
      <c r="S6" s="42" t="s">
        <v>39</v>
      </c>
      <c r="T6" s="42" t="s">
        <v>41</v>
      </c>
      <c r="U6" s="41" t="s">
        <v>43</v>
      </c>
    </row>
    <row r="7" spans="1:22" ht="36.75" thickTop="1">
      <c r="A7" s="33"/>
      <c r="B7" s="33"/>
      <c r="C7" s="617"/>
      <c r="D7" s="619"/>
      <c r="E7" s="619"/>
      <c r="F7" s="619"/>
      <c r="G7" s="628"/>
      <c r="H7" s="628"/>
      <c r="I7" s="619"/>
      <c r="J7" s="619"/>
      <c r="K7" s="622"/>
      <c r="L7" s="40" t="s">
        <v>82</v>
      </c>
      <c r="M7" s="40" t="s">
        <v>81</v>
      </c>
      <c r="N7" s="40" t="s">
        <v>80</v>
      </c>
      <c r="O7" s="40" t="s">
        <v>79</v>
      </c>
      <c r="P7" s="40" t="s">
        <v>78</v>
      </c>
      <c r="Q7" s="624" t="s">
        <v>77</v>
      </c>
      <c r="R7" s="624"/>
      <c r="S7" s="40" t="s">
        <v>76</v>
      </c>
      <c r="T7" s="40" t="s">
        <v>75</v>
      </c>
      <c r="U7" s="39" t="s">
        <v>174</v>
      </c>
    </row>
    <row r="8" spans="1:22" ht="27" customHeight="1">
      <c r="A8" s="33"/>
      <c r="B8" s="33"/>
      <c r="C8" s="170">
        <v>87</v>
      </c>
      <c r="D8" s="171" t="s">
        <v>202</v>
      </c>
      <c r="E8" s="172" t="s">
        <v>219</v>
      </c>
      <c r="F8" s="173" t="s">
        <v>206</v>
      </c>
      <c r="G8" s="613" t="s">
        <v>207</v>
      </c>
      <c r="H8" s="613"/>
      <c r="I8" s="174" t="s">
        <v>69</v>
      </c>
      <c r="J8" s="175">
        <v>4</v>
      </c>
      <c r="K8" s="175">
        <f>N8+O8+S8+U8</f>
        <v>132346000</v>
      </c>
      <c r="L8" s="175">
        <v>0</v>
      </c>
      <c r="M8" s="175">
        <v>1000000</v>
      </c>
      <c r="N8" s="175">
        <v>16461000</v>
      </c>
      <c r="O8" s="175">
        <v>2685000</v>
      </c>
      <c r="P8" s="175"/>
      <c r="Q8" s="614">
        <v>0</v>
      </c>
      <c r="R8" s="614"/>
      <c r="S8" s="175">
        <v>113000000</v>
      </c>
      <c r="T8" s="175">
        <v>0</v>
      </c>
      <c r="U8" s="176">
        <v>200000</v>
      </c>
      <c r="V8" s="160"/>
    </row>
    <row r="9" spans="1:22" ht="27" customHeight="1">
      <c r="A9" s="33"/>
      <c r="B9" s="33"/>
      <c r="C9" s="177">
        <v>87</v>
      </c>
      <c r="D9" s="178" t="s">
        <v>202</v>
      </c>
      <c r="E9" s="179" t="s">
        <v>219</v>
      </c>
      <c r="F9" s="180" t="s">
        <v>206</v>
      </c>
      <c r="G9" s="592" t="s">
        <v>207</v>
      </c>
      <c r="H9" s="592"/>
      <c r="I9" s="181" t="s">
        <v>68</v>
      </c>
      <c r="J9" s="182">
        <v>4</v>
      </c>
      <c r="K9" s="182">
        <f>N9+O9+S9+U9</f>
        <v>132466500</v>
      </c>
      <c r="L9" s="182">
        <v>0</v>
      </c>
      <c r="M9" s="182">
        <v>1000000</v>
      </c>
      <c r="N9" s="182">
        <v>16566500</v>
      </c>
      <c r="O9" s="182">
        <v>2700000</v>
      </c>
      <c r="P9" s="182"/>
      <c r="Q9" s="591">
        <v>0</v>
      </c>
      <c r="R9" s="591"/>
      <c r="S9" s="182">
        <v>113000000</v>
      </c>
      <c r="T9" s="182">
        <v>0</v>
      </c>
      <c r="U9" s="183">
        <v>200000</v>
      </c>
    </row>
    <row r="10" spans="1:22" ht="27" customHeight="1">
      <c r="A10" s="33"/>
      <c r="B10" s="33"/>
      <c r="C10" s="177">
        <v>87</v>
      </c>
      <c r="D10" s="178" t="s">
        <v>202</v>
      </c>
      <c r="E10" s="179" t="s">
        <v>219</v>
      </c>
      <c r="F10" s="180" t="s">
        <v>206</v>
      </c>
      <c r="G10" s="592" t="s">
        <v>207</v>
      </c>
      <c r="H10" s="592"/>
      <c r="I10" s="181" t="s">
        <v>64</v>
      </c>
      <c r="J10" s="182">
        <v>4</v>
      </c>
      <c r="K10" s="182">
        <f>N10+O10+S10+U10</f>
        <v>125712655</v>
      </c>
      <c r="L10" s="182">
        <v>0</v>
      </c>
      <c r="M10" s="182"/>
      <c r="N10" s="182">
        <v>10770804</v>
      </c>
      <c r="O10" s="182">
        <v>1753011</v>
      </c>
      <c r="P10" s="182"/>
      <c r="Q10" s="591">
        <v>0</v>
      </c>
      <c r="R10" s="591"/>
      <c r="S10" s="182">
        <v>113000000</v>
      </c>
      <c r="T10" s="182">
        <v>0</v>
      </c>
      <c r="U10" s="183">
        <v>188840</v>
      </c>
    </row>
    <row r="11" spans="1:22" ht="27" customHeight="1">
      <c r="A11" s="33"/>
      <c r="B11" s="33"/>
      <c r="C11" s="177">
        <v>87</v>
      </c>
      <c r="D11" s="178" t="s">
        <v>202</v>
      </c>
      <c r="E11" s="179" t="s">
        <v>219</v>
      </c>
      <c r="F11" s="180" t="s">
        <v>208</v>
      </c>
      <c r="G11" s="592" t="s">
        <v>209</v>
      </c>
      <c r="H11" s="592"/>
      <c r="I11" s="181" t="s">
        <v>69</v>
      </c>
      <c r="J11" s="182">
        <v>2</v>
      </c>
      <c r="K11" s="182">
        <f>N11+P11+S11+U11</f>
        <v>9575000</v>
      </c>
      <c r="L11" s="182">
        <v>0</v>
      </c>
      <c r="M11" s="182"/>
      <c r="N11" s="182">
        <v>0</v>
      </c>
      <c r="O11" s="182">
        <v>0</v>
      </c>
      <c r="P11" s="182">
        <v>9575000</v>
      </c>
      <c r="Q11" s="591">
        <v>0</v>
      </c>
      <c r="R11" s="591"/>
      <c r="S11" s="182">
        <v>0</v>
      </c>
      <c r="T11" s="182">
        <v>0</v>
      </c>
      <c r="U11" s="183">
        <v>0</v>
      </c>
    </row>
    <row r="12" spans="1:22" ht="27" customHeight="1">
      <c r="A12" s="33"/>
      <c r="B12" s="33"/>
      <c r="C12" s="177">
        <v>87</v>
      </c>
      <c r="D12" s="178" t="s">
        <v>202</v>
      </c>
      <c r="E12" s="179" t="s">
        <v>219</v>
      </c>
      <c r="F12" s="180" t="s">
        <v>208</v>
      </c>
      <c r="G12" s="592" t="s">
        <v>209</v>
      </c>
      <c r="H12" s="592"/>
      <c r="I12" s="181" t="s">
        <v>68</v>
      </c>
      <c r="J12" s="182">
        <v>2</v>
      </c>
      <c r="K12" s="182">
        <f>N12+P12+S12+U12</f>
        <v>9575000</v>
      </c>
      <c r="L12" s="182">
        <v>0</v>
      </c>
      <c r="M12" s="182"/>
      <c r="N12" s="182">
        <v>0</v>
      </c>
      <c r="O12" s="182">
        <v>0</v>
      </c>
      <c r="P12" s="182">
        <v>9575000</v>
      </c>
      <c r="Q12" s="591">
        <v>0</v>
      </c>
      <c r="R12" s="591"/>
      <c r="S12" s="182">
        <v>0</v>
      </c>
      <c r="T12" s="182">
        <v>0</v>
      </c>
      <c r="U12" s="183">
        <v>0</v>
      </c>
    </row>
    <row r="13" spans="1:22" ht="27" customHeight="1">
      <c r="A13" s="33"/>
      <c r="B13" s="33"/>
      <c r="C13" s="177">
        <v>87</v>
      </c>
      <c r="D13" s="178" t="s">
        <v>202</v>
      </c>
      <c r="E13" s="179" t="s">
        <v>219</v>
      </c>
      <c r="F13" s="180" t="s">
        <v>206</v>
      </c>
      <c r="G13" s="592" t="s">
        <v>209</v>
      </c>
      <c r="H13" s="592"/>
      <c r="I13" s="181" t="s">
        <v>64</v>
      </c>
      <c r="J13" s="182"/>
      <c r="K13" s="182">
        <f>N13+P13+S13+U13</f>
        <v>2441633</v>
      </c>
      <c r="L13" s="182"/>
      <c r="M13" s="182"/>
      <c r="N13" s="182">
        <v>0</v>
      </c>
      <c r="O13" s="182">
        <v>0</v>
      </c>
      <c r="P13" s="182">
        <v>2441633</v>
      </c>
      <c r="Q13" s="591">
        <v>0</v>
      </c>
      <c r="R13" s="591"/>
      <c r="S13" s="182">
        <v>0</v>
      </c>
      <c r="T13" s="182">
        <v>0</v>
      </c>
      <c r="U13" s="183">
        <v>0</v>
      </c>
    </row>
    <row r="14" spans="1:22" ht="27" customHeight="1">
      <c r="A14" s="33"/>
      <c r="B14" s="33"/>
      <c r="C14" s="332">
        <v>87</v>
      </c>
      <c r="D14" s="358" t="s">
        <v>202</v>
      </c>
      <c r="E14" s="333" t="s">
        <v>219</v>
      </c>
      <c r="F14" s="253" t="s">
        <v>271</v>
      </c>
      <c r="G14" s="612" t="s">
        <v>270</v>
      </c>
      <c r="H14" s="612"/>
      <c r="I14" s="334" t="s">
        <v>69</v>
      </c>
      <c r="J14" s="335"/>
      <c r="K14" s="335">
        <f>M14</f>
        <v>800000</v>
      </c>
      <c r="L14" s="335">
        <v>0</v>
      </c>
      <c r="M14" s="335">
        <v>800000</v>
      </c>
      <c r="N14" s="335">
        <v>0</v>
      </c>
      <c r="O14" s="182">
        <v>0</v>
      </c>
      <c r="P14" s="182">
        <v>0</v>
      </c>
      <c r="Q14" s="591">
        <v>0</v>
      </c>
      <c r="R14" s="591"/>
      <c r="S14" s="182">
        <v>0</v>
      </c>
      <c r="T14" s="182">
        <v>0</v>
      </c>
      <c r="U14" s="183">
        <v>0</v>
      </c>
    </row>
    <row r="15" spans="1:22" ht="27" customHeight="1">
      <c r="A15" s="33"/>
      <c r="B15" s="33"/>
      <c r="C15" s="332">
        <v>87</v>
      </c>
      <c r="D15" s="358" t="s">
        <v>202</v>
      </c>
      <c r="E15" s="333" t="s">
        <v>219</v>
      </c>
      <c r="F15" s="253" t="s">
        <v>271</v>
      </c>
      <c r="G15" s="612" t="s">
        <v>270</v>
      </c>
      <c r="H15" s="612"/>
      <c r="I15" s="334" t="s">
        <v>68</v>
      </c>
      <c r="J15" s="335"/>
      <c r="K15" s="335">
        <f>M15</f>
        <v>800000</v>
      </c>
      <c r="L15" s="335">
        <v>0</v>
      </c>
      <c r="M15" s="335">
        <v>800000</v>
      </c>
      <c r="N15" s="335">
        <v>0</v>
      </c>
      <c r="O15" s="182">
        <v>0</v>
      </c>
      <c r="P15" s="182">
        <v>0</v>
      </c>
      <c r="Q15" s="591">
        <v>0</v>
      </c>
      <c r="R15" s="591"/>
      <c r="S15" s="182">
        <v>0</v>
      </c>
      <c r="T15" s="182">
        <v>0</v>
      </c>
      <c r="U15" s="183">
        <v>0</v>
      </c>
    </row>
    <row r="16" spans="1:22" ht="27" customHeight="1">
      <c r="A16" s="33"/>
      <c r="B16" s="33"/>
      <c r="C16" s="332">
        <v>87</v>
      </c>
      <c r="D16" s="358" t="s">
        <v>202</v>
      </c>
      <c r="E16" s="333" t="s">
        <v>219</v>
      </c>
      <c r="F16" s="253" t="s">
        <v>271</v>
      </c>
      <c r="G16" s="612" t="s">
        <v>270</v>
      </c>
      <c r="H16" s="612"/>
      <c r="I16" s="334" t="s">
        <v>64</v>
      </c>
      <c r="J16" s="335"/>
      <c r="K16" s="335"/>
      <c r="L16" s="335">
        <v>0</v>
      </c>
      <c r="M16" s="335">
        <v>88200</v>
      </c>
      <c r="N16" s="335">
        <v>0</v>
      </c>
      <c r="O16" s="182">
        <v>0</v>
      </c>
      <c r="P16" s="182"/>
      <c r="Q16" s="591">
        <v>0</v>
      </c>
      <c r="R16" s="591"/>
      <c r="S16" s="182">
        <v>0</v>
      </c>
      <c r="T16" s="182">
        <v>0</v>
      </c>
      <c r="U16" s="183">
        <v>0</v>
      </c>
    </row>
    <row r="17" spans="1:21" ht="27" customHeight="1">
      <c r="A17" s="33"/>
      <c r="B17" s="33"/>
      <c r="C17" s="177">
        <v>87</v>
      </c>
      <c r="D17" s="178" t="s">
        <v>202</v>
      </c>
      <c r="E17" s="179" t="s">
        <v>219</v>
      </c>
      <c r="F17" s="359" t="s">
        <v>268</v>
      </c>
      <c r="G17" s="592" t="s">
        <v>269</v>
      </c>
      <c r="H17" s="592"/>
      <c r="I17" s="181" t="s">
        <v>69</v>
      </c>
      <c r="J17" s="182"/>
      <c r="K17" s="335">
        <f>M17</f>
        <v>200000</v>
      </c>
      <c r="L17" s="182">
        <v>0</v>
      </c>
      <c r="M17" s="182">
        <v>200000</v>
      </c>
      <c r="N17" s="182"/>
      <c r="O17" s="182">
        <v>0</v>
      </c>
      <c r="P17" s="182">
        <v>0</v>
      </c>
      <c r="Q17" s="591">
        <v>0</v>
      </c>
      <c r="R17" s="591"/>
      <c r="S17" s="182">
        <v>0</v>
      </c>
      <c r="T17" s="182">
        <v>0</v>
      </c>
      <c r="U17" s="183">
        <v>0</v>
      </c>
    </row>
    <row r="18" spans="1:21" ht="27" customHeight="1">
      <c r="A18" s="33"/>
      <c r="B18" s="33"/>
      <c r="C18" s="177">
        <v>87</v>
      </c>
      <c r="D18" s="178" t="s">
        <v>202</v>
      </c>
      <c r="E18" s="179" t="s">
        <v>219</v>
      </c>
      <c r="F18" s="359" t="s">
        <v>268</v>
      </c>
      <c r="G18" s="592" t="s">
        <v>269</v>
      </c>
      <c r="H18" s="592"/>
      <c r="I18" s="181" t="s">
        <v>68</v>
      </c>
      <c r="J18" s="182"/>
      <c r="K18" s="335">
        <f t="shared" ref="K18" si="0">M18</f>
        <v>200000</v>
      </c>
      <c r="L18" s="182"/>
      <c r="M18" s="182">
        <v>200000</v>
      </c>
      <c r="N18" s="182"/>
      <c r="O18" s="182">
        <v>0</v>
      </c>
      <c r="P18" s="182">
        <v>0</v>
      </c>
      <c r="Q18" s="591">
        <v>0</v>
      </c>
      <c r="R18" s="591"/>
      <c r="S18" s="182">
        <v>0</v>
      </c>
      <c r="T18" s="182">
        <v>0</v>
      </c>
      <c r="U18" s="183">
        <v>0</v>
      </c>
    </row>
    <row r="19" spans="1:21" ht="27" customHeight="1">
      <c r="A19" s="33"/>
      <c r="B19" s="33"/>
      <c r="C19" s="177">
        <v>87</v>
      </c>
      <c r="D19" s="178" t="s">
        <v>202</v>
      </c>
      <c r="E19" s="179" t="s">
        <v>219</v>
      </c>
      <c r="F19" s="359" t="s">
        <v>268</v>
      </c>
      <c r="G19" s="592" t="s">
        <v>269</v>
      </c>
      <c r="H19" s="592"/>
      <c r="I19" s="181" t="s">
        <v>64</v>
      </c>
      <c r="J19" s="182"/>
      <c r="K19" s="335">
        <v>88200</v>
      </c>
      <c r="L19" s="182"/>
      <c r="M19" s="182">
        <v>0</v>
      </c>
      <c r="N19" s="182"/>
      <c r="O19" s="182">
        <v>0</v>
      </c>
      <c r="P19" s="182">
        <v>0</v>
      </c>
      <c r="Q19" s="591">
        <v>0</v>
      </c>
      <c r="R19" s="591"/>
      <c r="S19" s="182">
        <v>0</v>
      </c>
      <c r="T19" s="182">
        <v>0</v>
      </c>
      <c r="U19" s="183">
        <v>0</v>
      </c>
    </row>
    <row r="20" spans="1:21" ht="27" customHeight="1">
      <c r="A20" s="33"/>
      <c r="B20" s="33"/>
      <c r="C20" s="177"/>
      <c r="D20" s="178"/>
      <c r="E20" s="179"/>
      <c r="F20" s="180"/>
      <c r="G20" s="592" t="s">
        <v>173</v>
      </c>
      <c r="H20" s="592"/>
      <c r="I20" s="181" t="s">
        <v>69</v>
      </c>
      <c r="J20" s="182"/>
      <c r="K20" s="182">
        <f t="shared" ref="K20:Q20" si="1">K8+K11+K14+K17</f>
        <v>142921000</v>
      </c>
      <c r="L20" s="182">
        <f t="shared" si="1"/>
        <v>0</v>
      </c>
      <c r="M20" s="182">
        <f>M11+M14+M17</f>
        <v>1000000</v>
      </c>
      <c r="N20" s="182">
        <f>N8+N11+N14+N17</f>
        <v>16461000</v>
      </c>
      <c r="O20" s="182">
        <f t="shared" si="1"/>
        <v>2685000</v>
      </c>
      <c r="P20" s="182">
        <f t="shared" si="1"/>
        <v>9575000</v>
      </c>
      <c r="Q20" s="182">
        <f t="shared" si="1"/>
        <v>0</v>
      </c>
      <c r="R20" s="182">
        <f t="shared" ref="R20:S20" si="2">R8+R11+R14+R17</f>
        <v>0</v>
      </c>
      <c r="S20" s="182">
        <f t="shared" si="2"/>
        <v>113000000</v>
      </c>
      <c r="T20" s="182">
        <f>T8+T11+T14+T17</f>
        <v>0</v>
      </c>
      <c r="U20" s="183">
        <f>U8+U11+U14+U17</f>
        <v>200000</v>
      </c>
    </row>
    <row r="21" spans="1:21" ht="27" customHeight="1">
      <c r="A21" s="33"/>
      <c r="B21" s="33"/>
      <c r="C21" s="184"/>
      <c r="D21" s="180"/>
      <c r="E21" s="179"/>
      <c r="F21" s="180"/>
      <c r="G21" s="592" t="s">
        <v>173</v>
      </c>
      <c r="H21" s="592"/>
      <c r="I21" s="181" t="s">
        <v>68</v>
      </c>
      <c r="J21" s="182"/>
      <c r="K21" s="182">
        <f>K9+K12+K15+K18</f>
        <v>143041500</v>
      </c>
      <c r="L21" s="182">
        <f t="shared" ref="L21" si="3">L9+L12+L15+L18</f>
        <v>0</v>
      </c>
      <c r="M21" s="182">
        <f>M15+M18</f>
        <v>1000000</v>
      </c>
      <c r="N21" s="182">
        <f>N9+N12+N15+N18</f>
        <v>16566500</v>
      </c>
      <c r="O21" s="182">
        <f>O9+O12+O15+O18</f>
        <v>2700000</v>
      </c>
      <c r="P21" s="182">
        <f>P9+P12+P15+P18</f>
        <v>9575000</v>
      </c>
      <c r="Q21" s="591">
        <v>0</v>
      </c>
      <c r="R21" s="591"/>
      <c r="S21" s="182">
        <f>S9+S12+S15+S18</f>
        <v>113000000</v>
      </c>
      <c r="T21" s="182">
        <f>T9+T12+T15+T18</f>
        <v>0</v>
      </c>
      <c r="U21" s="183">
        <f>U9+U12+U15+U18</f>
        <v>200000</v>
      </c>
    </row>
    <row r="22" spans="1:21" ht="27" customHeight="1">
      <c r="A22" s="33"/>
      <c r="B22" s="33"/>
      <c r="C22" s="184"/>
      <c r="D22" s="180"/>
      <c r="E22" s="179"/>
      <c r="F22" s="180"/>
      <c r="G22" s="592" t="s">
        <v>173</v>
      </c>
      <c r="H22" s="592"/>
      <c r="I22" s="181" t="s">
        <v>64</v>
      </c>
      <c r="J22" s="182"/>
      <c r="K22" s="182">
        <f>K10+K13+K16+K19</f>
        <v>128242488</v>
      </c>
      <c r="L22" s="182">
        <f t="shared" ref="L22:U22" si="4">L10+L13+L16+L19</f>
        <v>0</v>
      </c>
      <c r="M22" s="182">
        <f t="shared" si="4"/>
        <v>88200</v>
      </c>
      <c r="N22" s="182">
        <f t="shared" si="4"/>
        <v>10770804</v>
      </c>
      <c r="O22" s="182">
        <f t="shared" si="4"/>
        <v>1753011</v>
      </c>
      <c r="P22" s="182">
        <f t="shared" si="4"/>
        <v>2441633</v>
      </c>
      <c r="Q22" s="182">
        <f t="shared" si="4"/>
        <v>0</v>
      </c>
      <c r="R22" s="182">
        <f t="shared" si="4"/>
        <v>0</v>
      </c>
      <c r="S22" s="182">
        <f t="shared" si="4"/>
        <v>113000000</v>
      </c>
      <c r="T22" s="182">
        <f t="shared" si="4"/>
        <v>0</v>
      </c>
      <c r="U22" s="183">
        <f t="shared" si="4"/>
        <v>188840</v>
      </c>
    </row>
    <row r="23" spans="1:21" ht="26.25" customHeight="1">
      <c r="A23" s="33"/>
      <c r="B23" s="33"/>
      <c r="C23" s="185"/>
      <c r="D23" s="186"/>
      <c r="E23" s="187"/>
      <c r="F23" s="186"/>
      <c r="G23" s="610" t="s">
        <v>172</v>
      </c>
      <c r="H23" s="610"/>
      <c r="I23" s="188" t="s">
        <v>64</v>
      </c>
      <c r="J23" s="189"/>
      <c r="K23" s="189">
        <v>0</v>
      </c>
      <c r="L23" s="189">
        <v>0</v>
      </c>
      <c r="M23" s="189">
        <v>0</v>
      </c>
      <c r="N23" s="189">
        <v>0</v>
      </c>
      <c r="O23" s="189">
        <v>0</v>
      </c>
      <c r="P23" s="189">
        <v>0</v>
      </c>
      <c r="Q23" s="611">
        <v>0</v>
      </c>
      <c r="R23" s="611"/>
      <c r="S23" s="189">
        <v>0</v>
      </c>
      <c r="T23" s="189">
        <v>0</v>
      </c>
      <c r="U23" s="190">
        <v>0</v>
      </c>
    </row>
    <row r="24" spans="1:21" ht="26.25" customHeight="1">
      <c r="A24" s="33"/>
      <c r="B24" s="33"/>
      <c r="C24" s="103"/>
      <c r="D24" s="103"/>
      <c r="E24" s="104"/>
      <c r="F24" s="103"/>
      <c r="G24" s="104"/>
      <c r="H24" s="104"/>
      <c r="I24" s="105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</row>
    <row r="25" spans="1:21" ht="23.25" customHeight="1">
      <c r="A25" s="33"/>
      <c r="B25" s="594"/>
      <c r="C25" s="594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</row>
    <row r="26" spans="1:21">
      <c r="A26" s="33"/>
      <c r="B26" s="33"/>
      <c r="C26" s="33"/>
      <c r="D26" s="33"/>
      <c r="E26" s="604" t="s">
        <v>61</v>
      </c>
      <c r="F26" s="605"/>
      <c r="G26" s="37" t="s">
        <v>57</v>
      </c>
      <c r="H26" s="36"/>
      <c r="I26" s="595" t="s">
        <v>56</v>
      </c>
      <c r="J26" s="38" t="s">
        <v>57</v>
      </c>
      <c r="K26" s="598"/>
      <c r="L26" s="599"/>
      <c r="M26" s="34"/>
      <c r="N26" s="34"/>
      <c r="O26" s="34"/>
      <c r="P26" s="34"/>
      <c r="Q26" s="34"/>
      <c r="R26" s="33"/>
      <c r="S26" s="33"/>
      <c r="T26" s="33"/>
      <c r="U26" s="33"/>
    </row>
    <row r="27" spans="1:21">
      <c r="A27" s="33"/>
      <c r="B27" s="33"/>
      <c r="C27" s="33"/>
      <c r="D27" s="33"/>
      <c r="E27" s="606"/>
      <c r="F27" s="607"/>
      <c r="G27" s="37" t="s">
        <v>58</v>
      </c>
      <c r="H27" s="36"/>
      <c r="I27" s="596"/>
      <c r="J27" s="36" t="s">
        <v>58</v>
      </c>
      <c r="K27" s="600"/>
      <c r="L27" s="601"/>
      <c r="M27" s="34"/>
      <c r="N27" s="34"/>
      <c r="O27" s="34"/>
      <c r="P27" s="34"/>
      <c r="Q27" s="34"/>
      <c r="R27" s="33"/>
      <c r="S27" s="33"/>
      <c r="T27" s="33"/>
      <c r="U27" s="33"/>
    </row>
    <row r="28" spans="1:21">
      <c r="A28" s="33"/>
      <c r="B28" s="33"/>
      <c r="C28" s="33"/>
      <c r="D28" s="33"/>
      <c r="E28" s="608"/>
      <c r="F28" s="609"/>
      <c r="G28" s="37" t="s">
        <v>59</v>
      </c>
      <c r="H28" s="36"/>
      <c r="I28" s="597"/>
      <c r="J28" s="35" t="s">
        <v>59</v>
      </c>
      <c r="K28" s="602"/>
      <c r="L28" s="603"/>
      <c r="M28" s="34"/>
      <c r="N28" s="34"/>
      <c r="O28" s="34"/>
      <c r="P28" s="34"/>
      <c r="Q28" s="34"/>
      <c r="R28" s="33"/>
      <c r="S28" s="33"/>
      <c r="T28" s="33"/>
      <c r="U28" s="33"/>
    </row>
    <row r="29" spans="1:21">
      <c r="A29" s="33"/>
      <c r="B29" s="33"/>
      <c r="C29" s="594"/>
      <c r="D29" s="594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</row>
    <row r="32" spans="1:21" ht="16.5" customHeight="1">
      <c r="D32" s="593"/>
      <c r="E32" s="161"/>
      <c r="F32" s="161"/>
      <c r="G32" s="161"/>
      <c r="H32" s="161"/>
      <c r="I32" s="162"/>
      <c r="J32" s="161"/>
      <c r="K32" s="161"/>
      <c r="L32" s="162"/>
      <c r="M32" s="162"/>
      <c r="N32" s="162"/>
      <c r="O32" s="162"/>
      <c r="P32" s="162"/>
      <c r="Q32" s="162"/>
      <c r="R32" s="162"/>
      <c r="S32" s="162"/>
      <c r="T32" s="162"/>
      <c r="U32" s="162"/>
    </row>
    <row r="33" spans="4:21">
      <c r="D33" s="593"/>
      <c r="E33" s="161"/>
      <c r="F33" s="161"/>
      <c r="G33" s="161"/>
      <c r="H33" s="161"/>
      <c r="I33" s="162"/>
      <c r="J33" s="161"/>
      <c r="K33" s="161"/>
      <c r="L33" s="162"/>
      <c r="M33" s="162"/>
      <c r="N33" s="162"/>
      <c r="O33" s="162"/>
      <c r="P33" s="162"/>
      <c r="Q33" s="162"/>
      <c r="R33" s="162"/>
      <c r="S33" s="162"/>
      <c r="T33" s="162"/>
      <c r="U33" s="162"/>
    </row>
    <row r="34" spans="4:21">
      <c r="D34" s="593"/>
      <c r="E34" s="161"/>
      <c r="F34" s="161"/>
      <c r="G34" s="161"/>
      <c r="H34" s="161"/>
      <c r="I34" s="162"/>
      <c r="J34" s="161"/>
      <c r="K34" s="161"/>
      <c r="L34" s="163"/>
      <c r="M34" s="163"/>
      <c r="N34" s="163"/>
      <c r="O34" s="163"/>
      <c r="P34" s="163"/>
      <c r="Q34" s="163"/>
      <c r="R34" s="163"/>
      <c r="S34" s="163"/>
      <c r="T34" s="163"/>
      <c r="U34" s="161"/>
    </row>
    <row r="35" spans="4:21">
      <c r="D35" s="107"/>
      <c r="E35" s="164"/>
      <c r="F35" s="164"/>
      <c r="G35" s="109"/>
      <c r="H35" s="107"/>
      <c r="I35" s="108"/>
      <c r="J35" s="107"/>
      <c r="K35" s="109"/>
      <c r="L35" s="110"/>
      <c r="M35" s="110"/>
      <c r="N35" s="110"/>
      <c r="O35" s="110"/>
      <c r="P35" s="110"/>
      <c r="Q35" s="110"/>
      <c r="R35" s="110"/>
      <c r="S35" s="110"/>
      <c r="T35" s="110"/>
      <c r="U35" s="110"/>
    </row>
    <row r="36" spans="4:21">
      <c r="D36" s="107"/>
      <c r="E36" s="164"/>
      <c r="F36" s="164"/>
      <c r="G36" s="109"/>
      <c r="H36" s="107"/>
      <c r="I36" s="108"/>
      <c r="J36" s="107"/>
      <c r="K36" s="109"/>
      <c r="L36" s="110"/>
      <c r="M36" s="110"/>
      <c r="N36" s="110"/>
      <c r="O36" s="110"/>
      <c r="P36" s="110"/>
      <c r="Q36" s="110"/>
      <c r="R36" s="110"/>
      <c r="S36" s="110"/>
      <c r="T36" s="110"/>
      <c r="U36" s="110"/>
    </row>
    <row r="37" spans="4:21">
      <c r="D37" s="107"/>
      <c r="E37" s="164"/>
      <c r="F37" s="164"/>
      <c r="G37" s="109"/>
      <c r="H37" s="107"/>
      <c r="I37" s="108"/>
      <c r="J37" s="107"/>
      <c r="K37" s="109"/>
      <c r="L37" s="110"/>
      <c r="M37" s="110"/>
      <c r="N37" s="110"/>
      <c r="O37" s="110"/>
      <c r="P37" s="110"/>
      <c r="Q37" s="110"/>
      <c r="R37" s="110"/>
      <c r="S37" s="110"/>
      <c r="T37" s="110"/>
      <c r="U37" s="110"/>
    </row>
    <row r="38" spans="4:21">
      <c r="D38" s="107"/>
      <c r="E38" s="164"/>
      <c r="F38" s="164"/>
      <c r="G38" s="109"/>
      <c r="H38" s="107"/>
      <c r="I38" s="108"/>
      <c r="J38" s="107"/>
      <c r="K38" s="109"/>
      <c r="L38" s="110"/>
      <c r="M38" s="110"/>
      <c r="N38" s="110"/>
      <c r="O38" s="110"/>
      <c r="P38" s="110"/>
      <c r="Q38" s="110"/>
      <c r="R38" s="110"/>
      <c r="S38" s="110"/>
      <c r="T38" s="110"/>
      <c r="U38" s="110"/>
    </row>
    <row r="39" spans="4:21">
      <c r="D39" s="107"/>
      <c r="E39" s="164"/>
      <c r="F39" s="164"/>
      <c r="G39" s="109"/>
      <c r="H39" s="107"/>
      <c r="I39" s="108"/>
      <c r="J39" s="107"/>
      <c r="K39" s="109"/>
      <c r="L39" s="110"/>
      <c r="M39" s="110"/>
      <c r="N39" s="110"/>
      <c r="O39" s="110"/>
      <c r="P39" s="110"/>
      <c r="Q39" s="110"/>
      <c r="R39" s="110"/>
      <c r="S39" s="110"/>
      <c r="T39" s="110"/>
      <c r="U39" s="110"/>
    </row>
    <row r="40" spans="4:21">
      <c r="D40" s="107"/>
      <c r="E40" s="164"/>
      <c r="F40" s="164"/>
      <c r="G40" s="109"/>
      <c r="H40" s="107"/>
      <c r="I40" s="108"/>
      <c r="J40" s="107"/>
      <c r="K40" s="109"/>
      <c r="L40" s="110"/>
      <c r="M40" s="110"/>
      <c r="N40" s="110"/>
      <c r="O40" s="110"/>
      <c r="P40" s="110"/>
      <c r="Q40" s="110"/>
      <c r="R40" s="110"/>
      <c r="S40" s="110"/>
      <c r="T40" s="110"/>
      <c r="U40" s="110"/>
    </row>
    <row r="41" spans="4:21">
      <c r="D41" s="107"/>
      <c r="E41" s="164"/>
      <c r="F41" s="164"/>
      <c r="G41" s="109"/>
      <c r="H41" s="107"/>
      <c r="I41" s="108"/>
      <c r="J41" s="107"/>
      <c r="K41" s="109"/>
      <c r="L41" s="110"/>
      <c r="M41" s="110"/>
      <c r="N41" s="110"/>
      <c r="O41" s="110"/>
      <c r="P41" s="110"/>
      <c r="Q41" s="110"/>
      <c r="R41" s="110"/>
      <c r="S41" s="110"/>
      <c r="T41" s="110"/>
      <c r="U41" s="110"/>
    </row>
    <row r="42" spans="4:21">
      <c r="D42" s="107"/>
      <c r="E42" s="164"/>
      <c r="F42" s="164"/>
      <c r="G42" s="109"/>
      <c r="H42" s="107"/>
      <c r="I42" s="108"/>
      <c r="J42" s="107"/>
      <c r="K42" s="109"/>
      <c r="L42" s="110"/>
      <c r="M42" s="110"/>
      <c r="N42" s="110"/>
      <c r="O42" s="110"/>
      <c r="P42" s="110"/>
      <c r="Q42" s="110"/>
      <c r="R42" s="110"/>
      <c r="S42" s="110"/>
      <c r="T42" s="110"/>
      <c r="U42" s="110"/>
    </row>
    <row r="43" spans="4:21">
      <c r="D43" s="107"/>
      <c r="E43" s="164"/>
      <c r="F43" s="164"/>
      <c r="G43" s="109"/>
      <c r="H43" s="107"/>
      <c r="I43" s="108"/>
      <c r="J43" s="107"/>
      <c r="K43" s="109"/>
      <c r="L43" s="110"/>
      <c r="M43" s="110"/>
      <c r="N43" s="110"/>
      <c r="O43" s="110"/>
      <c r="P43" s="110"/>
      <c r="Q43" s="110"/>
      <c r="R43" s="110"/>
      <c r="S43" s="110"/>
      <c r="T43" s="110"/>
      <c r="U43" s="110"/>
    </row>
    <row r="44" spans="4:21">
      <c r="D44" s="107"/>
      <c r="E44" s="164"/>
      <c r="F44" s="164"/>
      <c r="G44" s="109"/>
      <c r="H44" s="107"/>
      <c r="I44" s="108"/>
      <c r="J44" s="107"/>
      <c r="K44" s="109"/>
      <c r="L44" s="110"/>
      <c r="M44" s="110"/>
      <c r="N44" s="110"/>
      <c r="O44" s="110"/>
      <c r="P44" s="110"/>
      <c r="Q44" s="110"/>
      <c r="R44" s="110"/>
      <c r="S44" s="110"/>
      <c r="T44" s="110"/>
      <c r="U44" s="110"/>
    </row>
    <row r="45" spans="4:21">
      <c r="D45" s="107"/>
      <c r="E45" s="164"/>
      <c r="F45" s="164"/>
      <c r="G45" s="109"/>
      <c r="H45" s="107"/>
      <c r="I45" s="108"/>
      <c r="J45" s="107"/>
      <c r="K45" s="109"/>
      <c r="L45" s="110"/>
      <c r="M45" s="110"/>
      <c r="N45" s="110"/>
      <c r="O45" s="110"/>
      <c r="P45" s="110"/>
      <c r="Q45" s="110"/>
      <c r="R45" s="110"/>
      <c r="S45" s="110"/>
      <c r="T45" s="110"/>
      <c r="U45" s="110"/>
    </row>
    <row r="46" spans="4:21">
      <c r="D46" s="107"/>
      <c r="E46" s="164"/>
      <c r="F46" s="164"/>
      <c r="G46" s="109"/>
      <c r="H46" s="107"/>
      <c r="I46" s="108"/>
      <c r="J46" s="107"/>
      <c r="K46" s="109"/>
      <c r="L46" s="110"/>
      <c r="M46" s="110"/>
      <c r="N46" s="110"/>
      <c r="O46" s="110"/>
      <c r="P46" s="110"/>
      <c r="Q46" s="110"/>
      <c r="R46" s="110"/>
      <c r="S46" s="110"/>
      <c r="T46" s="110"/>
      <c r="U46" s="110"/>
    </row>
    <row r="47" spans="4:21">
      <c r="D47" s="107"/>
      <c r="E47" s="164"/>
      <c r="F47" s="164"/>
      <c r="G47" s="109"/>
      <c r="H47" s="107"/>
      <c r="I47" s="108"/>
      <c r="J47" s="107"/>
      <c r="K47" s="109"/>
      <c r="L47" s="110"/>
      <c r="M47" s="110"/>
      <c r="N47" s="110"/>
      <c r="O47" s="110"/>
      <c r="P47" s="110"/>
      <c r="Q47" s="110"/>
      <c r="R47" s="110"/>
      <c r="S47" s="110"/>
      <c r="T47" s="110"/>
      <c r="U47" s="110"/>
    </row>
    <row r="48" spans="4:21">
      <c r="D48" s="107"/>
      <c r="E48" s="164"/>
      <c r="F48" s="164"/>
      <c r="G48" s="109"/>
      <c r="H48" s="107"/>
      <c r="I48" s="108"/>
      <c r="J48" s="107"/>
      <c r="K48" s="109"/>
      <c r="L48" s="110"/>
      <c r="M48" s="110"/>
      <c r="N48" s="110"/>
      <c r="O48" s="110"/>
      <c r="P48" s="110"/>
      <c r="Q48" s="110"/>
      <c r="R48" s="110"/>
      <c r="S48" s="110"/>
      <c r="T48" s="110"/>
      <c r="U48" s="110"/>
    </row>
    <row r="49" spans="4:21">
      <c r="D49" s="107"/>
      <c r="E49" s="164"/>
      <c r="F49" s="164"/>
      <c r="G49" s="109"/>
      <c r="H49" s="107"/>
      <c r="I49" s="108"/>
      <c r="J49" s="107"/>
      <c r="K49" s="109"/>
      <c r="L49" s="110"/>
      <c r="M49" s="110"/>
      <c r="N49" s="110"/>
      <c r="O49" s="110"/>
      <c r="P49" s="110"/>
      <c r="Q49" s="110"/>
      <c r="R49" s="110"/>
      <c r="S49" s="110"/>
      <c r="T49" s="110"/>
      <c r="U49" s="110"/>
    </row>
    <row r="50" spans="4:21">
      <c r="D50" s="107"/>
      <c r="E50" s="164"/>
      <c r="F50" s="164"/>
      <c r="G50" s="109"/>
      <c r="H50" s="107"/>
      <c r="I50" s="108"/>
      <c r="J50" s="107"/>
      <c r="K50" s="109"/>
      <c r="L50" s="110"/>
      <c r="M50" s="110"/>
      <c r="N50" s="110"/>
      <c r="O50" s="110"/>
      <c r="P50" s="110"/>
      <c r="Q50" s="110"/>
      <c r="R50" s="110"/>
      <c r="S50" s="110"/>
      <c r="T50" s="110"/>
      <c r="U50" s="110"/>
    </row>
    <row r="51" spans="4:21">
      <c r="D51" s="107"/>
      <c r="E51" s="164"/>
      <c r="F51" s="164"/>
      <c r="G51" s="165"/>
      <c r="H51" s="166"/>
      <c r="I51" s="167"/>
      <c r="J51" s="166"/>
      <c r="K51" s="165"/>
      <c r="L51" s="168"/>
      <c r="M51" s="168"/>
      <c r="N51" s="168"/>
      <c r="O51" s="168"/>
      <c r="P51" s="168"/>
      <c r="Q51" s="168"/>
      <c r="R51" s="168"/>
      <c r="S51" s="168"/>
      <c r="T51" s="168"/>
      <c r="U51" s="168"/>
    </row>
    <row r="52" spans="4:21">
      <c r="D52" s="107"/>
      <c r="E52" s="164"/>
      <c r="F52" s="164"/>
      <c r="G52" s="169"/>
      <c r="H52" s="166"/>
      <c r="I52" s="165"/>
      <c r="J52" s="166"/>
      <c r="K52" s="165"/>
      <c r="L52" s="168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4:21">
      <c r="D53" s="107"/>
      <c r="E53" s="164"/>
      <c r="F53" s="164"/>
      <c r="G53" s="3"/>
      <c r="H53" s="107"/>
      <c r="I53" s="108"/>
      <c r="J53" s="107"/>
      <c r="K53" s="109"/>
      <c r="L53" s="110"/>
      <c r="M53" s="110"/>
      <c r="N53" s="110"/>
      <c r="O53" s="110"/>
      <c r="P53" s="110"/>
      <c r="Q53" s="110"/>
      <c r="R53" s="110"/>
      <c r="S53" s="110"/>
      <c r="T53" s="110"/>
      <c r="U53" s="110"/>
    </row>
  </sheetData>
  <mergeCells count="52">
    <mergeCell ref="K5:U5"/>
    <mergeCell ref="K6:K7"/>
    <mergeCell ref="Q6:R6"/>
    <mergeCell ref="Q7:R7"/>
    <mergeCell ref="C3:U3"/>
    <mergeCell ref="C4:U4"/>
    <mergeCell ref="G5:H7"/>
    <mergeCell ref="I5:I7"/>
    <mergeCell ref="J5:J7"/>
    <mergeCell ref="A5:B5"/>
    <mergeCell ref="C5:C7"/>
    <mergeCell ref="D5:D7"/>
    <mergeCell ref="E5:E7"/>
    <mergeCell ref="F5:F7"/>
    <mergeCell ref="G8:H8"/>
    <mergeCell ref="Q8:R8"/>
    <mergeCell ref="G9:H9"/>
    <mergeCell ref="Q9:R9"/>
    <mergeCell ref="G10:H10"/>
    <mergeCell ref="Q10:R10"/>
    <mergeCell ref="G22:H22"/>
    <mergeCell ref="G17:H17"/>
    <mergeCell ref="Q17:R17"/>
    <mergeCell ref="G18:H18"/>
    <mergeCell ref="G11:H11"/>
    <mergeCell ref="Q11:R11"/>
    <mergeCell ref="G12:H12"/>
    <mergeCell ref="Q12:R12"/>
    <mergeCell ref="G13:H13"/>
    <mergeCell ref="Q13:R13"/>
    <mergeCell ref="G14:H14"/>
    <mergeCell ref="Q14:R14"/>
    <mergeCell ref="G15:H15"/>
    <mergeCell ref="Q15:R15"/>
    <mergeCell ref="G16:H16"/>
    <mergeCell ref="Q16:R16"/>
    <mergeCell ref="Q18:R18"/>
    <mergeCell ref="G19:H19"/>
    <mergeCell ref="Q19:R19"/>
    <mergeCell ref="D32:D34"/>
    <mergeCell ref="C29:D29"/>
    <mergeCell ref="I26:I28"/>
    <mergeCell ref="K26:L26"/>
    <mergeCell ref="K27:L27"/>
    <mergeCell ref="K28:L28"/>
    <mergeCell ref="E26:F28"/>
    <mergeCell ref="G23:H23"/>
    <mergeCell ref="Q23:R23"/>
    <mergeCell ref="B25:C25"/>
    <mergeCell ref="G20:H20"/>
    <mergeCell ref="G21:H21"/>
    <mergeCell ref="Q21:R21"/>
  </mergeCells>
  <printOptions horizontalCentered="1"/>
  <pageMargins left="0" right="0" top="0" bottom="0" header="0" footer="0"/>
  <pageSetup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EA16E-C29A-4840-9484-A5D2C7369080}">
  <dimension ref="A1:O141"/>
  <sheetViews>
    <sheetView workbookViewId="0">
      <selection activeCell="U6" sqref="U6"/>
    </sheetView>
  </sheetViews>
  <sheetFormatPr defaultRowHeight="15"/>
  <cols>
    <col min="1" max="1" width="3.28515625" style="46" customWidth="1"/>
    <col min="2" max="2" width="0.140625" style="46" customWidth="1"/>
    <col min="3" max="3" width="6.85546875" style="46" customWidth="1"/>
    <col min="4" max="4" width="8.5703125" style="46" customWidth="1"/>
    <col min="5" max="5" width="14.7109375" style="46" customWidth="1"/>
    <col min="6" max="6" width="7" style="46" customWidth="1"/>
    <col min="7" max="7" width="8.85546875" style="46" customWidth="1"/>
    <col min="8" max="8" width="25.28515625" style="46" customWidth="1"/>
    <col min="9" max="9" width="14.7109375" style="46" customWidth="1"/>
    <col min="10" max="10" width="10.5703125" style="46" customWidth="1"/>
    <col min="11" max="11" width="10.28515625" style="46" customWidth="1"/>
    <col min="12" max="12" width="10.5703125" style="46" customWidth="1"/>
    <col min="13" max="13" width="12.7109375" style="46" customWidth="1"/>
    <col min="14" max="14" width="9.140625" style="46"/>
    <col min="15" max="15" width="11.140625" style="46" bestFit="1" customWidth="1"/>
    <col min="16" max="16384" width="9.140625" style="46"/>
  </cols>
  <sheetData>
    <row r="1" spans="1:15">
      <c r="A1" s="44"/>
      <c r="B1" s="44"/>
      <c r="C1" s="45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5" ht="33.75" customHeight="1" thickBot="1">
      <c r="A2" s="44"/>
      <c r="B2" s="44"/>
      <c r="C2" s="631" t="s">
        <v>238</v>
      </c>
      <c r="D2" s="632"/>
      <c r="E2" s="632"/>
      <c r="F2" s="632"/>
      <c r="G2" s="632"/>
      <c r="H2" s="632"/>
      <c r="I2" s="632"/>
      <c r="J2" s="632"/>
      <c r="K2" s="632"/>
      <c r="L2" s="632"/>
      <c r="M2" s="632"/>
    </row>
    <row r="3" spans="1:15" ht="35.25" customHeight="1" thickTop="1">
      <c r="A3" s="630"/>
      <c r="B3" s="630"/>
      <c r="C3" s="360" t="s">
        <v>239</v>
      </c>
      <c r="D3" s="361" t="s">
        <v>240</v>
      </c>
      <c r="E3" s="361" t="s">
        <v>241</v>
      </c>
      <c r="F3" s="361" t="s">
        <v>242</v>
      </c>
      <c r="G3" s="361" t="s">
        <v>243</v>
      </c>
      <c r="H3" s="361" t="s">
        <v>244</v>
      </c>
      <c r="I3" s="361" t="s">
        <v>245</v>
      </c>
      <c r="J3" s="362">
        <v>2021</v>
      </c>
      <c r="K3" s="362">
        <v>2022</v>
      </c>
      <c r="L3" s="363">
        <v>2023</v>
      </c>
      <c r="M3" s="363">
        <v>2024</v>
      </c>
    </row>
    <row r="4" spans="1:15" ht="31.5" customHeight="1">
      <c r="A4" s="44"/>
      <c r="B4" s="44"/>
      <c r="C4" s="415">
        <v>87</v>
      </c>
      <c r="D4" s="416" t="s">
        <v>202</v>
      </c>
      <c r="E4" s="417" t="s">
        <v>219</v>
      </c>
      <c r="F4" s="418"/>
      <c r="G4" s="419" t="s">
        <v>206</v>
      </c>
      <c r="H4" s="420" t="s">
        <v>207</v>
      </c>
      <c r="I4" s="421" t="s">
        <v>246</v>
      </c>
      <c r="J4" s="422">
        <v>4</v>
      </c>
      <c r="K4" s="422">
        <v>4</v>
      </c>
      <c r="L4" s="422">
        <v>4</v>
      </c>
      <c r="M4" s="423">
        <v>4</v>
      </c>
    </row>
    <row r="5" spans="1:15" ht="31.5" customHeight="1">
      <c r="A5" s="44"/>
      <c r="B5" s="44"/>
      <c r="C5" s="424">
        <v>87</v>
      </c>
      <c r="D5" s="425" t="s">
        <v>202</v>
      </c>
      <c r="E5" s="426" t="s">
        <v>219</v>
      </c>
      <c r="F5" s="427"/>
      <c r="G5" s="428" t="s">
        <v>206</v>
      </c>
      <c r="H5" s="429" t="s">
        <v>207</v>
      </c>
      <c r="I5" s="429" t="s">
        <v>247</v>
      </c>
      <c r="J5" s="430">
        <v>125255000</v>
      </c>
      <c r="K5" s="430">
        <v>125255000</v>
      </c>
      <c r="L5" s="431">
        <v>126125000</v>
      </c>
      <c r="M5" s="456">
        <v>132346000</v>
      </c>
      <c r="O5" s="281"/>
    </row>
    <row r="6" spans="1:15" ht="31.5" customHeight="1">
      <c r="A6" s="44"/>
      <c r="B6" s="44"/>
      <c r="C6" s="424">
        <v>87</v>
      </c>
      <c r="D6" s="425" t="s">
        <v>202</v>
      </c>
      <c r="E6" s="426" t="s">
        <v>219</v>
      </c>
      <c r="F6" s="427"/>
      <c r="G6" s="428" t="s">
        <v>206</v>
      </c>
      <c r="H6" s="429" t="s">
        <v>207</v>
      </c>
      <c r="I6" s="429" t="s">
        <v>248</v>
      </c>
      <c r="J6" s="430">
        <f>J5/J4</f>
        <v>31313750</v>
      </c>
      <c r="K6" s="430">
        <v>31293406</v>
      </c>
      <c r="L6" s="430">
        <v>31293406</v>
      </c>
      <c r="M6" s="456">
        <v>33086500</v>
      </c>
    </row>
    <row r="7" spans="1:15" ht="31.5" customHeight="1">
      <c r="A7" s="44"/>
      <c r="B7" s="44"/>
      <c r="C7" s="433"/>
      <c r="D7" s="427"/>
      <c r="E7" s="434"/>
      <c r="F7" s="427"/>
      <c r="G7" s="435"/>
      <c r="H7" s="436" t="s">
        <v>249</v>
      </c>
      <c r="I7" s="437"/>
      <c r="J7" s="438"/>
      <c r="K7" s="438"/>
      <c r="L7" s="438"/>
      <c r="M7" s="439"/>
    </row>
    <row r="8" spans="1:15" ht="31.5" customHeight="1">
      <c r="A8" s="44"/>
      <c r="B8" s="44"/>
      <c r="C8" s="424">
        <v>87</v>
      </c>
      <c r="D8" s="425" t="s">
        <v>202</v>
      </c>
      <c r="E8" s="426" t="s">
        <v>219</v>
      </c>
      <c r="F8" s="427"/>
      <c r="G8" s="428" t="s">
        <v>206</v>
      </c>
      <c r="H8" s="429" t="s">
        <v>207</v>
      </c>
      <c r="I8" s="440" t="s">
        <v>250</v>
      </c>
      <c r="J8" s="441">
        <v>4</v>
      </c>
      <c r="K8" s="430">
        <v>4</v>
      </c>
      <c r="L8" s="430">
        <v>4</v>
      </c>
      <c r="M8" s="432">
        <v>4</v>
      </c>
    </row>
    <row r="9" spans="1:15" ht="31.5" customHeight="1">
      <c r="A9" s="44"/>
      <c r="B9" s="44"/>
      <c r="C9" s="424">
        <v>87</v>
      </c>
      <c r="D9" s="425" t="s">
        <v>202</v>
      </c>
      <c r="E9" s="426" t="s">
        <v>219</v>
      </c>
      <c r="F9" s="427"/>
      <c r="G9" s="428" t="s">
        <v>206</v>
      </c>
      <c r="H9" s="429" t="s">
        <v>207</v>
      </c>
      <c r="I9" s="429" t="s">
        <v>251</v>
      </c>
      <c r="J9" s="430">
        <v>125355000</v>
      </c>
      <c r="K9" s="430">
        <v>125493625</v>
      </c>
      <c r="L9" s="431">
        <v>130628720</v>
      </c>
      <c r="M9" s="456">
        <v>132466500</v>
      </c>
    </row>
    <row r="10" spans="1:15" ht="31.5" customHeight="1">
      <c r="A10" s="44"/>
      <c r="B10" s="44"/>
      <c r="C10" s="424">
        <v>87</v>
      </c>
      <c r="D10" s="425" t="s">
        <v>202</v>
      </c>
      <c r="E10" s="426" t="s">
        <v>219</v>
      </c>
      <c r="F10" s="427"/>
      <c r="G10" s="428" t="s">
        <v>206</v>
      </c>
      <c r="H10" s="429" t="s">
        <v>207</v>
      </c>
      <c r="I10" s="429" t="s">
        <v>252</v>
      </c>
      <c r="J10" s="430">
        <v>30313750</v>
      </c>
      <c r="K10" s="430">
        <v>31293406</v>
      </c>
      <c r="L10" s="430">
        <v>31293406</v>
      </c>
      <c r="M10" s="456">
        <v>33116625</v>
      </c>
    </row>
    <row r="11" spans="1:15" ht="31.5" customHeight="1">
      <c r="A11" s="44"/>
      <c r="B11" s="44"/>
      <c r="C11" s="433"/>
      <c r="D11" s="427"/>
      <c r="E11" s="434"/>
      <c r="F11" s="427"/>
      <c r="G11" s="435"/>
      <c r="H11" s="436" t="s">
        <v>253</v>
      </c>
      <c r="I11" s="437"/>
      <c r="J11" s="438"/>
      <c r="K11" s="438"/>
      <c r="L11" s="438"/>
      <c r="M11" s="439"/>
      <c r="O11" s="281"/>
    </row>
    <row r="12" spans="1:15" ht="31.5" customHeight="1">
      <c r="A12" s="44"/>
      <c r="B12" s="44"/>
      <c r="C12" s="424">
        <v>87</v>
      </c>
      <c r="D12" s="425" t="s">
        <v>202</v>
      </c>
      <c r="E12" s="426" t="s">
        <v>219</v>
      </c>
      <c r="F12" s="427"/>
      <c r="G12" s="428" t="s">
        <v>206</v>
      </c>
      <c r="H12" s="429" t="s">
        <v>207</v>
      </c>
      <c r="I12" s="440" t="s">
        <v>254</v>
      </c>
      <c r="J12" s="430">
        <v>4</v>
      </c>
      <c r="K12" s="430">
        <v>4</v>
      </c>
      <c r="L12" s="441">
        <v>4</v>
      </c>
      <c r="M12" s="432">
        <v>3.8</v>
      </c>
    </row>
    <row r="13" spans="1:15" ht="31.5" customHeight="1">
      <c r="A13" s="44"/>
      <c r="B13" s="44"/>
      <c r="C13" s="424">
        <v>87</v>
      </c>
      <c r="D13" s="425" t="s">
        <v>202</v>
      </c>
      <c r="E13" s="426" t="s">
        <v>219</v>
      </c>
      <c r="F13" s="427"/>
      <c r="G13" s="428" t="s">
        <v>206</v>
      </c>
      <c r="H13" s="429" t="s">
        <v>207</v>
      </c>
      <c r="I13" s="429" t="s">
        <v>255</v>
      </c>
      <c r="J13" s="430">
        <v>124602491</v>
      </c>
      <c r="K13" s="430">
        <v>125274147</v>
      </c>
      <c r="L13" s="431">
        <v>130282475</v>
      </c>
      <c r="M13" s="456">
        <v>125712655</v>
      </c>
    </row>
    <row r="14" spans="1:15" ht="31.5" customHeight="1">
      <c r="A14" s="44"/>
      <c r="B14" s="44"/>
      <c r="C14" s="424">
        <v>87</v>
      </c>
      <c r="D14" s="425" t="s">
        <v>202</v>
      </c>
      <c r="E14" s="426" t="s">
        <v>219</v>
      </c>
      <c r="F14" s="427"/>
      <c r="G14" s="428" t="s">
        <v>206</v>
      </c>
      <c r="H14" s="429" t="s">
        <v>207</v>
      </c>
      <c r="I14" s="429" t="s">
        <v>256</v>
      </c>
      <c r="J14" s="430">
        <f>J13/J12</f>
        <v>31150622.75</v>
      </c>
      <c r="K14" s="430">
        <f>K13/K12</f>
        <v>31318536.75</v>
      </c>
      <c r="L14" s="441">
        <f>L13/L12</f>
        <v>32570618.75</v>
      </c>
      <c r="M14" s="456">
        <v>33082278</v>
      </c>
    </row>
    <row r="15" spans="1:15" ht="31.5" customHeight="1">
      <c r="A15" s="44"/>
      <c r="B15" s="44"/>
      <c r="C15" s="433"/>
      <c r="D15" s="427"/>
      <c r="E15" s="434"/>
      <c r="F15" s="427"/>
      <c r="G15" s="427"/>
      <c r="H15" s="442" t="s">
        <v>257</v>
      </c>
      <c r="I15" s="436"/>
      <c r="J15" s="443"/>
      <c r="K15" s="443"/>
      <c r="L15" s="443"/>
      <c r="M15" s="444"/>
    </row>
    <row r="16" spans="1:15" ht="45" customHeight="1">
      <c r="A16" s="44"/>
      <c r="B16" s="44"/>
      <c r="C16" s="424">
        <v>87</v>
      </c>
      <c r="D16" s="425" t="s">
        <v>202</v>
      </c>
      <c r="E16" s="426" t="s">
        <v>219</v>
      </c>
      <c r="F16" s="427"/>
      <c r="G16" s="427" t="s">
        <v>210</v>
      </c>
      <c r="H16" s="429" t="s">
        <v>260</v>
      </c>
      <c r="I16" s="440" t="s">
        <v>246</v>
      </c>
      <c r="J16" s="430">
        <v>1</v>
      </c>
      <c r="K16" s="430">
        <v>1</v>
      </c>
      <c r="L16" s="430"/>
      <c r="M16" s="432"/>
    </row>
    <row r="17" spans="1:13" ht="45" customHeight="1">
      <c r="A17" s="44"/>
      <c r="B17" s="44"/>
      <c r="C17" s="424">
        <v>87</v>
      </c>
      <c r="D17" s="425" t="s">
        <v>202</v>
      </c>
      <c r="E17" s="426" t="s">
        <v>219</v>
      </c>
      <c r="F17" s="427"/>
      <c r="G17" s="427" t="s">
        <v>210</v>
      </c>
      <c r="H17" s="429" t="s">
        <v>260</v>
      </c>
      <c r="I17" s="429" t="s">
        <v>247</v>
      </c>
      <c r="J17" s="430">
        <v>8245000</v>
      </c>
      <c r="K17" s="430">
        <v>226000</v>
      </c>
      <c r="L17" s="430"/>
      <c r="M17" s="432"/>
    </row>
    <row r="18" spans="1:13" ht="45" customHeight="1">
      <c r="A18" s="44"/>
      <c r="B18" s="44"/>
      <c r="C18" s="424">
        <v>87</v>
      </c>
      <c r="D18" s="425" t="s">
        <v>202</v>
      </c>
      <c r="E18" s="426" t="s">
        <v>219</v>
      </c>
      <c r="F18" s="427"/>
      <c r="G18" s="427" t="s">
        <v>210</v>
      </c>
      <c r="H18" s="429" t="s">
        <v>260</v>
      </c>
      <c r="I18" s="429" t="s">
        <v>248</v>
      </c>
      <c r="J18" s="430">
        <v>8245000</v>
      </c>
      <c r="K18" s="430">
        <v>226000</v>
      </c>
      <c r="L18" s="430"/>
      <c r="M18" s="432"/>
    </row>
    <row r="19" spans="1:13" ht="30.75" customHeight="1">
      <c r="A19" s="44"/>
      <c r="B19" s="44"/>
      <c r="C19" s="433"/>
      <c r="D19" s="427"/>
      <c r="E19" s="434"/>
      <c r="F19" s="427"/>
      <c r="G19" s="427"/>
      <c r="H19" s="436" t="s">
        <v>249</v>
      </c>
      <c r="I19" s="437"/>
      <c r="J19" s="438"/>
      <c r="K19" s="438"/>
      <c r="L19" s="438"/>
      <c r="M19" s="439"/>
    </row>
    <row r="20" spans="1:13" ht="45" customHeight="1">
      <c r="A20" s="44"/>
      <c r="B20" s="44"/>
      <c r="C20" s="424">
        <v>87</v>
      </c>
      <c r="D20" s="425" t="s">
        <v>202</v>
      </c>
      <c r="E20" s="426" t="s">
        <v>219</v>
      </c>
      <c r="F20" s="427"/>
      <c r="G20" s="427" t="s">
        <v>210</v>
      </c>
      <c r="H20" s="429" t="s">
        <v>260</v>
      </c>
      <c r="I20" s="440" t="s">
        <v>250</v>
      </c>
      <c r="J20" s="430">
        <v>1</v>
      </c>
      <c r="K20" s="430">
        <v>1</v>
      </c>
      <c r="L20" s="430"/>
      <c r="M20" s="445"/>
    </row>
    <row r="21" spans="1:13" ht="45" customHeight="1">
      <c r="A21" s="44"/>
      <c r="B21" s="44"/>
      <c r="C21" s="424">
        <v>87</v>
      </c>
      <c r="D21" s="425" t="s">
        <v>202</v>
      </c>
      <c r="E21" s="426" t="s">
        <v>219</v>
      </c>
      <c r="F21" s="427"/>
      <c r="G21" s="427" t="s">
        <v>210</v>
      </c>
      <c r="H21" s="429" t="s">
        <v>260</v>
      </c>
      <c r="I21" s="429" t="s">
        <v>251</v>
      </c>
      <c r="J21" s="430">
        <v>8245000</v>
      </c>
      <c r="K21" s="430">
        <v>226000</v>
      </c>
      <c r="L21" s="430"/>
      <c r="M21" s="445"/>
    </row>
    <row r="22" spans="1:13" ht="45" customHeight="1">
      <c r="A22" s="44"/>
      <c r="B22" s="44"/>
      <c r="C22" s="424">
        <v>87</v>
      </c>
      <c r="D22" s="425" t="s">
        <v>202</v>
      </c>
      <c r="E22" s="426" t="s">
        <v>219</v>
      </c>
      <c r="F22" s="427"/>
      <c r="G22" s="427" t="s">
        <v>210</v>
      </c>
      <c r="H22" s="429" t="s">
        <v>260</v>
      </c>
      <c r="I22" s="429" t="s">
        <v>252</v>
      </c>
      <c r="J22" s="430">
        <v>8245000</v>
      </c>
      <c r="K22" s="430">
        <v>226000</v>
      </c>
      <c r="L22" s="430"/>
      <c r="M22" s="445"/>
    </row>
    <row r="23" spans="1:13" ht="33.75" customHeight="1">
      <c r="A23" s="44"/>
      <c r="B23" s="44"/>
      <c r="C23" s="433"/>
      <c r="D23" s="427"/>
      <c r="E23" s="434"/>
      <c r="F23" s="427"/>
      <c r="G23" s="427"/>
      <c r="H23" s="436" t="s">
        <v>253</v>
      </c>
      <c r="I23" s="437"/>
      <c r="J23" s="438"/>
      <c r="K23" s="438"/>
      <c r="L23" s="438"/>
      <c r="M23" s="439"/>
    </row>
    <row r="24" spans="1:13" ht="45" customHeight="1">
      <c r="A24" s="44"/>
      <c r="B24" s="44"/>
      <c r="C24" s="424">
        <v>87</v>
      </c>
      <c r="D24" s="425" t="s">
        <v>202</v>
      </c>
      <c r="E24" s="426" t="s">
        <v>219</v>
      </c>
      <c r="F24" s="427"/>
      <c r="G24" s="427" t="s">
        <v>210</v>
      </c>
      <c r="H24" s="429" t="s">
        <v>260</v>
      </c>
      <c r="I24" s="440" t="s">
        <v>254</v>
      </c>
      <c r="J24" s="446" t="s">
        <v>262</v>
      </c>
      <c r="K24" s="430">
        <v>1</v>
      </c>
      <c r="L24" s="430"/>
      <c r="M24" s="445"/>
    </row>
    <row r="25" spans="1:13" ht="45" customHeight="1">
      <c r="A25" s="44"/>
      <c r="B25" s="44"/>
      <c r="C25" s="424">
        <v>87</v>
      </c>
      <c r="D25" s="425" t="s">
        <v>202</v>
      </c>
      <c r="E25" s="426" t="s">
        <v>219</v>
      </c>
      <c r="F25" s="427"/>
      <c r="G25" s="427" t="s">
        <v>210</v>
      </c>
      <c r="H25" s="429" t="s">
        <v>260</v>
      </c>
      <c r="I25" s="429" t="s">
        <v>255</v>
      </c>
      <c r="J25" s="430">
        <v>1327523</v>
      </c>
      <c r="K25" s="430">
        <v>209920</v>
      </c>
      <c r="L25" s="430"/>
      <c r="M25" s="445"/>
    </row>
    <row r="26" spans="1:13" ht="45" customHeight="1">
      <c r="A26" s="44"/>
      <c r="B26" s="44"/>
      <c r="C26" s="424">
        <v>87</v>
      </c>
      <c r="D26" s="425" t="s">
        <v>202</v>
      </c>
      <c r="E26" s="426" t="s">
        <v>219</v>
      </c>
      <c r="F26" s="427"/>
      <c r="G26" s="427" t="s">
        <v>210</v>
      </c>
      <c r="H26" s="429" t="s">
        <v>260</v>
      </c>
      <c r="I26" s="429" t="s">
        <v>256</v>
      </c>
      <c r="J26" s="430"/>
      <c r="K26" s="430"/>
      <c r="L26" s="430"/>
      <c r="M26" s="445"/>
    </row>
    <row r="27" spans="1:13" ht="32.25" customHeight="1">
      <c r="A27" s="44"/>
      <c r="B27" s="44"/>
      <c r="C27" s="433"/>
      <c r="D27" s="427"/>
      <c r="E27" s="434"/>
      <c r="F27" s="427"/>
      <c r="G27" s="427"/>
      <c r="H27" s="442" t="s">
        <v>257</v>
      </c>
      <c r="I27" s="436"/>
      <c r="J27" s="443"/>
      <c r="K27" s="443"/>
      <c r="L27" s="443"/>
      <c r="M27" s="444"/>
    </row>
    <row r="28" spans="1:13" ht="27" customHeight="1">
      <c r="A28" s="44"/>
      <c r="B28" s="44"/>
      <c r="C28" s="424">
        <v>87</v>
      </c>
      <c r="D28" s="425" t="s">
        <v>202</v>
      </c>
      <c r="E28" s="426" t="s">
        <v>219</v>
      </c>
      <c r="F28" s="427"/>
      <c r="G28" s="427" t="s">
        <v>229</v>
      </c>
      <c r="H28" s="429" t="s">
        <v>258</v>
      </c>
      <c r="I28" s="440" t="s">
        <v>246</v>
      </c>
      <c r="J28" s="430">
        <v>2</v>
      </c>
      <c r="K28" s="430">
        <v>11</v>
      </c>
      <c r="L28" s="430"/>
      <c r="M28" s="445"/>
    </row>
    <row r="29" spans="1:13" ht="28.5" customHeight="1">
      <c r="A29" s="44"/>
      <c r="B29" s="44"/>
      <c r="C29" s="424">
        <v>87</v>
      </c>
      <c r="D29" s="425" t="s">
        <v>202</v>
      </c>
      <c r="E29" s="426" t="s">
        <v>219</v>
      </c>
      <c r="F29" s="427"/>
      <c r="G29" s="427" t="s">
        <v>229</v>
      </c>
      <c r="H29" s="429" t="s">
        <v>258</v>
      </c>
      <c r="I29" s="429" t="s">
        <v>247</v>
      </c>
      <c r="J29" s="430">
        <v>800000</v>
      </c>
      <c r="K29" s="430">
        <v>800000</v>
      </c>
      <c r="L29" s="430"/>
      <c r="M29" s="445"/>
    </row>
    <row r="30" spans="1:13" ht="18" customHeight="1">
      <c r="A30" s="44"/>
      <c r="B30" s="44"/>
      <c r="C30" s="424">
        <v>87</v>
      </c>
      <c r="D30" s="425" t="s">
        <v>202</v>
      </c>
      <c r="E30" s="426" t="s">
        <v>219</v>
      </c>
      <c r="F30" s="427"/>
      <c r="G30" s="427" t="s">
        <v>229</v>
      </c>
      <c r="H30" s="429" t="s">
        <v>258</v>
      </c>
      <c r="I30" s="429" t="s">
        <v>248</v>
      </c>
      <c r="J30" s="430">
        <v>400000</v>
      </c>
      <c r="K30" s="430">
        <v>72727</v>
      </c>
      <c r="L30" s="430"/>
      <c r="M30" s="445"/>
    </row>
    <row r="31" spans="1:13" ht="31.5" customHeight="1">
      <c r="A31" s="44"/>
      <c r="B31" s="44"/>
      <c r="C31" s="433"/>
      <c r="D31" s="427"/>
      <c r="E31" s="434"/>
      <c r="F31" s="427"/>
      <c r="G31" s="427"/>
      <c r="H31" s="436" t="s">
        <v>249</v>
      </c>
      <c r="I31" s="437"/>
      <c r="J31" s="438"/>
      <c r="K31" s="438"/>
      <c r="L31" s="438"/>
      <c r="M31" s="439"/>
    </row>
    <row r="32" spans="1:13" ht="27" customHeight="1">
      <c r="A32" s="44"/>
      <c r="B32" s="44"/>
      <c r="C32" s="424">
        <v>87</v>
      </c>
      <c r="D32" s="425" t="s">
        <v>202</v>
      </c>
      <c r="E32" s="426" t="s">
        <v>219</v>
      </c>
      <c r="F32" s="427"/>
      <c r="G32" s="427" t="s">
        <v>229</v>
      </c>
      <c r="H32" s="429" t="s">
        <v>258</v>
      </c>
      <c r="I32" s="440" t="s">
        <v>250</v>
      </c>
      <c r="J32" s="430">
        <v>2</v>
      </c>
      <c r="K32" s="430">
        <v>11</v>
      </c>
      <c r="L32" s="430"/>
      <c r="M32" s="432"/>
    </row>
    <row r="33" spans="1:13" ht="21" customHeight="1">
      <c r="A33" s="44"/>
      <c r="B33" s="44"/>
      <c r="C33" s="424">
        <v>87</v>
      </c>
      <c r="D33" s="425" t="s">
        <v>202</v>
      </c>
      <c r="E33" s="426" t="s">
        <v>219</v>
      </c>
      <c r="F33" s="427"/>
      <c r="G33" s="427" t="s">
        <v>229</v>
      </c>
      <c r="H33" s="429" t="s">
        <v>258</v>
      </c>
      <c r="I33" s="429" t="s">
        <v>251</v>
      </c>
      <c r="J33" s="430">
        <v>800000</v>
      </c>
      <c r="K33" s="430">
        <v>800000</v>
      </c>
      <c r="L33" s="430"/>
      <c r="M33" s="432"/>
    </row>
    <row r="34" spans="1:13" ht="21.75" customHeight="1">
      <c r="A34" s="44"/>
      <c r="B34" s="44"/>
      <c r="C34" s="424">
        <v>87</v>
      </c>
      <c r="D34" s="425" t="s">
        <v>202</v>
      </c>
      <c r="E34" s="426" t="s">
        <v>219</v>
      </c>
      <c r="F34" s="427"/>
      <c r="G34" s="427" t="s">
        <v>229</v>
      </c>
      <c r="H34" s="429" t="s">
        <v>258</v>
      </c>
      <c r="I34" s="429" t="s">
        <v>252</v>
      </c>
      <c r="J34" s="430">
        <v>400000</v>
      </c>
      <c r="K34" s="430">
        <v>72727</v>
      </c>
      <c r="L34" s="430"/>
      <c r="M34" s="432"/>
    </row>
    <row r="35" spans="1:13" ht="31.5" customHeight="1">
      <c r="A35" s="44"/>
      <c r="B35" s="44"/>
      <c r="C35" s="433"/>
      <c r="D35" s="427"/>
      <c r="E35" s="434"/>
      <c r="F35" s="427"/>
      <c r="G35" s="427"/>
      <c r="H35" s="436" t="s">
        <v>253</v>
      </c>
      <c r="I35" s="437"/>
      <c r="J35" s="438"/>
      <c r="K35" s="438"/>
      <c r="L35" s="438"/>
      <c r="M35" s="439"/>
    </row>
    <row r="36" spans="1:13" ht="19.5" customHeight="1">
      <c r="A36" s="44"/>
      <c r="B36" s="44"/>
      <c r="C36" s="424">
        <v>87</v>
      </c>
      <c r="D36" s="425" t="s">
        <v>202</v>
      </c>
      <c r="E36" s="426" t="s">
        <v>219</v>
      </c>
      <c r="F36" s="427"/>
      <c r="G36" s="427" t="s">
        <v>229</v>
      </c>
      <c r="H36" s="429" t="s">
        <v>258</v>
      </c>
      <c r="I36" s="440" t="s">
        <v>254</v>
      </c>
      <c r="J36" s="430"/>
      <c r="K36" s="430">
        <v>7</v>
      </c>
      <c r="L36" s="430"/>
      <c r="M36" s="432"/>
    </row>
    <row r="37" spans="1:13" ht="25.5" customHeight="1">
      <c r="A37" s="44"/>
      <c r="B37" s="44"/>
      <c r="C37" s="424">
        <v>87</v>
      </c>
      <c r="D37" s="425" t="s">
        <v>202</v>
      </c>
      <c r="E37" s="426" t="s">
        <v>219</v>
      </c>
      <c r="F37" s="427"/>
      <c r="G37" s="427" t="s">
        <v>229</v>
      </c>
      <c r="H37" s="429" t="s">
        <v>258</v>
      </c>
      <c r="I37" s="429" t="s">
        <v>255</v>
      </c>
      <c r="J37" s="430"/>
      <c r="K37" s="430">
        <v>599160</v>
      </c>
      <c r="L37" s="430"/>
      <c r="M37" s="432"/>
    </row>
    <row r="38" spans="1:13" ht="16.5" customHeight="1">
      <c r="A38" s="44"/>
      <c r="B38" s="44"/>
      <c r="C38" s="424">
        <v>87</v>
      </c>
      <c r="D38" s="425" t="s">
        <v>202</v>
      </c>
      <c r="E38" s="426" t="s">
        <v>219</v>
      </c>
      <c r="F38" s="427"/>
      <c r="G38" s="427" t="s">
        <v>229</v>
      </c>
      <c r="H38" s="429" t="s">
        <v>258</v>
      </c>
      <c r="I38" s="429" t="s">
        <v>256</v>
      </c>
      <c r="J38" s="430"/>
      <c r="K38" s="430"/>
      <c r="L38" s="430"/>
      <c r="M38" s="432"/>
    </row>
    <row r="39" spans="1:13" ht="31.5" customHeight="1">
      <c r="A39" s="44"/>
      <c r="B39" s="44"/>
      <c r="C39" s="433"/>
      <c r="D39" s="427"/>
      <c r="E39" s="434"/>
      <c r="F39" s="427"/>
      <c r="G39" s="427"/>
      <c r="H39" s="442" t="s">
        <v>257</v>
      </c>
      <c r="I39" s="436"/>
      <c r="J39" s="443"/>
      <c r="K39" s="443"/>
      <c r="L39" s="443"/>
      <c r="M39" s="444"/>
    </row>
    <row r="40" spans="1:13" ht="24" customHeight="1">
      <c r="A40" s="44"/>
      <c r="B40" s="44"/>
      <c r="C40" s="424">
        <v>87</v>
      </c>
      <c r="D40" s="425" t="s">
        <v>202</v>
      </c>
      <c r="E40" s="426" t="s">
        <v>219</v>
      </c>
      <c r="F40" s="427"/>
      <c r="G40" s="427" t="s">
        <v>222</v>
      </c>
      <c r="H40" s="429" t="s">
        <v>261</v>
      </c>
      <c r="I40" s="440" t="s">
        <v>246</v>
      </c>
      <c r="J40" s="430">
        <v>5</v>
      </c>
      <c r="K40" s="430">
        <v>1</v>
      </c>
      <c r="L40" s="430"/>
      <c r="M40" s="432"/>
    </row>
    <row r="41" spans="1:13" ht="25.5" customHeight="1">
      <c r="A41" s="44"/>
      <c r="B41" s="44"/>
      <c r="C41" s="424">
        <v>87</v>
      </c>
      <c r="D41" s="425" t="s">
        <v>202</v>
      </c>
      <c r="E41" s="426" t="s">
        <v>219</v>
      </c>
      <c r="F41" s="427"/>
      <c r="G41" s="427" t="s">
        <v>222</v>
      </c>
      <c r="H41" s="429" t="s">
        <v>261</v>
      </c>
      <c r="I41" s="429" t="s">
        <v>247</v>
      </c>
      <c r="J41" s="430">
        <v>200000</v>
      </c>
      <c r="K41" s="430">
        <v>100000</v>
      </c>
      <c r="L41" s="430"/>
      <c r="M41" s="432"/>
    </row>
    <row r="42" spans="1:13" ht="18" customHeight="1">
      <c r="A42" s="44"/>
      <c r="B42" s="44"/>
      <c r="C42" s="424">
        <v>87</v>
      </c>
      <c r="D42" s="425" t="s">
        <v>202</v>
      </c>
      <c r="E42" s="426" t="s">
        <v>219</v>
      </c>
      <c r="F42" s="427"/>
      <c r="G42" s="427" t="s">
        <v>222</v>
      </c>
      <c r="H42" s="429" t="s">
        <v>261</v>
      </c>
      <c r="I42" s="429" t="s">
        <v>248</v>
      </c>
      <c r="J42" s="430">
        <v>40000</v>
      </c>
      <c r="K42" s="430">
        <v>100000</v>
      </c>
      <c r="L42" s="430"/>
      <c r="M42" s="432"/>
    </row>
    <row r="43" spans="1:13" ht="31.5" customHeight="1">
      <c r="A43" s="44"/>
      <c r="B43" s="44"/>
      <c r="C43" s="433"/>
      <c r="D43" s="427"/>
      <c r="E43" s="434"/>
      <c r="F43" s="427"/>
      <c r="G43" s="427"/>
      <c r="H43" s="436" t="s">
        <v>249</v>
      </c>
      <c r="I43" s="437"/>
      <c r="J43" s="438"/>
      <c r="K43" s="438"/>
      <c r="L43" s="438"/>
      <c r="M43" s="439"/>
    </row>
    <row r="44" spans="1:13" ht="25.5" customHeight="1">
      <c r="A44" s="44"/>
      <c r="B44" s="44"/>
      <c r="C44" s="424">
        <v>87</v>
      </c>
      <c r="D44" s="425" t="s">
        <v>202</v>
      </c>
      <c r="E44" s="426" t="s">
        <v>219</v>
      </c>
      <c r="F44" s="427"/>
      <c r="G44" s="427" t="s">
        <v>222</v>
      </c>
      <c r="H44" s="429" t="s">
        <v>261</v>
      </c>
      <c r="I44" s="440" t="s">
        <v>250</v>
      </c>
      <c r="J44" s="430">
        <v>2</v>
      </c>
      <c r="K44" s="430">
        <v>1</v>
      </c>
      <c r="L44" s="430"/>
      <c r="M44" s="432"/>
    </row>
    <row r="45" spans="1:13" ht="24" customHeight="1">
      <c r="A45" s="44"/>
      <c r="B45" s="44"/>
      <c r="C45" s="424">
        <v>87</v>
      </c>
      <c r="D45" s="425" t="s">
        <v>202</v>
      </c>
      <c r="E45" s="426" t="s">
        <v>219</v>
      </c>
      <c r="F45" s="427"/>
      <c r="G45" s="427" t="s">
        <v>222</v>
      </c>
      <c r="H45" s="429" t="s">
        <v>261</v>
      </c>
      <c r="I45" s="429" t="s">
        <v>251</v>
      </c>
      <c r="J45" s="430">
        <v>200000</v>
      </c>
      <c r="K45" s="430">
        <v>100000</v>
      </c>
      <c r="L45" s="430"/>
      <c r="M45" s="432"/>
    </row>
    <row r="46" spans="1:13" ht="22.5" customHeight="1">
      <c r="A46" s="44"/>
      <c r="B46" s="44"/>
      <c r="C46" s="424">
        <v>87</v>
      </c>
      <c r="D46" s="425" t="s">
        <v>202</v>
      </c>
      <c r="E46" s="426" t="s">
        <v>219</v>
      </c>
      <c r="F46" s="427"/>
      <c r="G46" s="427" t="s">
        <v>222</v>
      </c>
      <c r="H46" s="429" t="s">
        <v>261</v>
      </c>
      <c r="I46" s="429" t="s">
        <v>252</v>
      </c>
      <c r="J46" s="430">
        <v>40000</v>
      </c>
      <c r="K46" s="430">
        <v>100000</v>
      </c>
      <c r="L46" s="430"/>
      <c r="M46" s="432"/>
    </row>
    <row r="47" spans="1:13" ht="31.5" customHeight="1">
      <c r="A47" s="44"/>
      <c r="B47" s="44"/>
      <c r="C47" s="433"/>
      <c r="D47" s="427"/>
      <c r="E47" s="434"/>
      <c r="F47" s="427"/>
      <c r="G47" s="427"/>
      <c r="H47" s="436" t="s">
        <v>253</v>
      </c>
      <c r="I47" s="437"/>
      <c r="J47" s="438"/>
      <c r="K47" s="438"/>
      <c r="L47" s="438"/>
      <c r="M47" s="439"/>
    </row>
    <row r="48" spans="1:13" ht="21" customHeight="1">
      <c r="A48" s="44"/>
      <c r="B48" s="44"/>
      <c r="C48" s="424">
        <v>87</v>
      </c>
      <c r="D48" s="425" t="s">
        <v>202</v>
      </c>
      <c r="E48" s="426" t="s">
        <v>219</v>
      </c>
      <c r="F48" s="427"/>
      <c r="G48" s="427" t="s">
        <v>222</v>
      </c>
      <c r="H48" s="429" t="s">
        <v>261</v>
      </c>
      <c r="I48" s="440" t="s">
        <v>254</v>
      </c>
      <c r="J48" s="430"/>
      <c r="K48" s="430">
        <v>1</v>
      </c>
      <c r="L48" s="430"/>
      <c r="M48" s="432"/>
    </row>
    <row r="49" spans="1:13" ht="21" customHeight="1">
      <c r="A49" s="44"/>
      <c r="B49" s="44"/>
      <c r="C49" s="424">
        <v>87</v>
      </c>
      <c r="D49" s="425" t="s">
        <v>202</v>
      </c>
      <c r="E49" s="426" t="s">
        <v>219</v>
      </c>
      <c r="F49" s="427"/>
      <c r="G49" s="427" t="s">
        <v>222</v>
      </c>
      <c r="H49" s="429" t="s">
        <v>261</v>
      </c>
      <c r="I49" s="429" t="s">
        <v>255</v>
      </c>
      <c r="J49" s="430">
        <v>0</v>
      </c>
      <c r="K49" s="430">
        <v>100000</v>
      </c>
      <c r="L49" s="430"/>
      <c r="M49" s="432"/>
    </row>
    <row r="50" spans="1:13" ht="27.75" customHeight="1">
      <c r="A50" s="44"/>
      <c r="B50" s="44"/>
      <c r="C50" s="424">
        <v>87</v>
      </c>
      <c r="D50" s="425" t="s">
        <v>202</v>
      </c>
      <c r="E50" s="426" t="s">
        <v>219</v>
      </c>
      <c r="F50" s="427"/>
      <c r="G50" s="427" t="s">
        <v>222</v>
      </c>
      <c r="H50" s="429" t="s">
        <v>261</v>
      </c>
      <c r="I50" s="429" t="s">
        <v>256</v>
      </c>
      <c r="J50" s="430">
        <v>0</v>
      </c>
      <c r="K50" s="430"/>
      <c r="L50" s="430"/>
      <c r="M50" s="432"/>
    </row>
    <row r="51" spans="1:13" ht="31.5" customHeight="1">
      <c r="A51" s="44"/>
      <c r="B51" s="44"/>
      <c r="C51" s="433"/>
      <c r="D51" s="427"/>
      <c r="E51" s="434"/>
      <c r="F51" s="427"/>
      <c r="G51" s="427"/>
      <c r="H51" s="442" t="s">
        <v>257</v>
      </c>
      <c r="I51" s="436"/>
      <c r="J51" s="443"/>
      <c r="K51" s="443"/>
      <c r="L51" s="443"/>
      <c r="M51" s="444"/>
    </row>
    <row r="52" spans="1:13" s="283" customFormat="1" ht="24" customHeight="1">
      <c r="A52" s="282"/>
      <c r="B52" s="282"/>
      <c r="C52" s="447">
        <v>87</v>
      </c>
      <c r="D52" s="448" t="s">
        <v>202</v>
      </c>
      <c r="E52" s="449" t="s">
        <v>219</v>
      </c>
      <c r="F52" s="435"/>
      <c r="G52" s="435" t="s">
        <v>223</v>
      </c>
      <c r="H52" s="450" t="s">
        <v>259</v>
      </c>
      <c r="I52" s="451" t="s">
        <v>246</v>
      </c>
      <c r="J52" s="441">
        <v>0</v>
      </c>
      <c r="K52" s="452">
        <v>8.64</v>
      </c>
      <c r="L52" s="452" t="s">
        <v>274</v>
      </c>
      <c r="M52" s="453"/>
    </row>
    <row r="53" spans="1:13" ht="22.5" customHeight="1">
      <c r="A53" s="44"/>
      <c r="B53" s="44"/>
      <c r="C53" s="447">
        <v>87</v>
      </c>
      <c r="D53" s="448" t="s">
        <v>202</v>
      </c>
      <c r="E53" s="449" t="s">
        <v>219</v>
      </c>
      <c r="F53" s="435"/>
      <c r="G53" s="435" t="s">
        <v>223</v>
      </c>
      <c r="H53" s="450" t="s">
        <v>259</v>
      </c>
      <c r="I53" s="450" t="s">
        <v>247</v>
      </c>
      <c r="J53" s="441"/>
      <c r="K53" s="441">
        <v>100000</v>
      </c>
      <c r="L53" s="441">
        <v>4000000</v>
      </c>
      <c r="M53" s="432"/>
    </row>
    <row r="54" spans="1:13" ht="18.75" customHeight="1">
      <c r="A54" s="44"/>
      <c r="B54" s="44"/>
      <c r="C54" s="447">
        <v>87</v>
      </c>
      <c r="D54" s="448" t="s">
        <v>202</v>
      </c>
      <c r="E54" s="449" t="s">
        <v>219</v>
      </c>
      <c r="F54" s="435"/>
      <c r="G54" s="435" t="s">
        <v>223</v>
      </c>
      <c r="H54" s="450" t="s">
        <v>259</v>
      </c>
      <c r="I54" s="450" t="s">
        <v>248</v>
      </c>
      <c r="J54" s="441"/>
      <c r="K54" s="441">
        <v>100000</v>
      </c>
      <c r="L54" s="441">
        <f>L53/L52</f>
        <v>30303.030303030304</v>
      </c>
      <c r="M54" s="432"/>
    </row>
    <row r="55" spans="1:13" ht="31.5" customHeight="1">
      <c r="A55" s="44"/>
      <c r="B55" s="44"/>
      <c r="C55" s="433"/>
      <c r="D55" s="427"/>
      <c r="E55" s="434"/>
      <c r="F55" s="427"/>
      <c r="G55" s="427"/>
      <c r="H55" s="436" t="s">
        <v>249</v>
      </c>
      <c r="I55" s="437"/>
      <c r="J55" s="438"/>
      <c r="K55" s="438"/>
      <c r="L55" s="438"/>
      <c r="M55" s="439"/>
    </row>
    <row r="56" spans="1:13" ht="29.25" customHeight="1">
      <c r="A56" s="44"/>
      <c r="B56" s="44"/>
      <c r="C56" s="424">
        <v>87</v>
      </c>
      <c r="D56" s="425" t="s">
        <v>202</v>
      </c>
      <c r="E56" s="426" t="s">
        <v>219</v>
      </c>
      <c r="F56" s="427"/>
      <c r="G56" s="427" t="s">
        <v>223</v>
      </c>
      <c r="H56" s="429" t="s">
        <v>259</v>
      </c>
      <c r="I56" s="440" t="s">
        <v>250</v>
      </c>
      <c r="J56" s="430"/>
      <c r="K56" s="446">
        <v>8.64</v>
      </c>
      <c r="L56" s="454" t="s">
        <v>274</v>
      </c>
      <c r="M56" s="432"/>
    </row>
    <row r="57" spans="1:13" ht="31.5" customHeight="1">
      <c r="A57" s="44"/>
      <c r="B57" s="44"/>
      <c r="C57" s="424">
        <v>87</v>
      </c>
      <c r="D57" s="425" t="s">
        <v>202</v>
      </c>
      <c r="E57" s="426" t="s">
        <v>219</v>
      </c>
      <c r="F57" s="427"/>
      <c r="G57" s="427" t="s">
        <v>223</v>
      </c>
      <c r="H57" s="429" t="s">
        <v>259</v>
      </c>
      <c r="I57" s="429" t="s">
        <v>251</v>
      </c>
      <c r="J57" s="430"/>
      <c r="K57" s="430">
        <v>100000</v>
      </c>
      <c r="L57" s="455">
        <v>3820000</v>
      </c>
      <c r="M57" s="432"/>
    </row>
    <row r="58" spans="1:13" ht="31.5" customHeight="1">
      <c r="A58" s="44"/>
      <c r="B58" s="44"/>
      <c r="C58" s="424">
        <v>87</v>
      </c>
      <c r="D58" s="425" t="s">
        <v>202</v>
      </c>
      <c r="E58" s="426" t="s">
        <v>219</v>
      </c>
      <c r="F58" s="427"/>
      <c r="G58" s="427" t="s">
        <v>223</v>
      </c>
      <c r="H58" s="429" t="s">
        <v>259</v>
      </c>
      <c r="I58" s="429" t="s">
        <v>252</v>
      </c>
      <c r="J58" s="430"/>
      <c r="K58" s="430">
        <v>100000</v>
      </c>
      <c r="L58" s="455">
        <f>L57/L56</f>
        <v>28939.39393939394</v>
      </c>
      <c r="M58" s="432"/>
    </row>
    <row r="59" spans="1:13" ht="31.5" customHeight="1">
      <c r="A59" s="44"/>
      <c r="B59" s="44"/>
      <c r="C59" s="433"/>
      <c r="D59" s="427"/>
      <c r="E59" s="434"/>
      <c r="F59" s="427"/>
      <c r="G59" s="427"/>
      <c r="H59" s="436" t="s">
        <v>253</v>
      </c>
      <c r="I59" s="437"/>
      <c r="J59" s="438"/>
      <c r="K59" s="438"/>
      <c r="L59" s="438"/>
      <c r="M59" s="439"/>
    </row>
    <row r="60" spans="1:13" ht="21.75" customHeight="1">
      <c r="A60" s="44"/>
      <c r="B60" s="44"/>
      <c r="C60" s="424">
        <v>87</v>
      </c>
      <c r="D60" s="425" t="s">
        <v>202</v>
      </c>
      <c r="E60" s="426" t="s">
        <v>219</v>
      </c>
      <c r="F60" s="427"/>
      <c r="G60" s="427" t="s">
        <v>223</v>
      </c>
      <c r="H60" s="429" t="s">
        <v>259</v>
      </c>
      <c r="I60" s="440" t="s">
        <v>254</v>
      </c>
      <c r="J60" s="430"/>
      <c r="K60" s="446">
        <v>8.64</v>
      </c>
      <c r="L60" s="454" t="s">
        <v>274</v>
      </c>
      <c r="M60" s="432"/>
    </row>
    <row r="61" spans="1:13" ht="23.25" customHeight="1">
      <c r="A61" s="44"/>
      <c r="B61" s="44"/>
      <c r="C61" s="424">
        <v>87</v>
      </c>
      <c r="D61" s="425" t="s">
        <v>202</v>
      </c>
      <c r="E61" s="426" t="s">
        <v>219</v>
      </c>
      <c r="F61" s="427"/>
      <c r="G61" s="427" t="s">
        <v>223</v>
      </c>
      <c r="H61" s="429" t="s">
        <v>259</v>
      </c>
      <c r="I61" s="429" t="s">
        <v>255</v>
      </c>
      <c r="J61" s="430"/>
      <c r="K61" s="430">
        <v>99999.99</v>
      </c>
      <c r="L61" s="455">
        <v>3027462</v>
      </c>
      <c r="M61" s="432"/>
    </row>
    <row r="62" spans="1:13" ht="29.25" customHeight="1">
      <c r="A62" s="44"/>
      <c r="B62" s="44"/>
      <c r="C62" s="424">
        <v>87</v>
      </c>
      <c r="D62" s="425" t="s">
        <v>202</v>
      </c>
      <c r="E62" s="426" t="s">
        <v>219</v>
      </c>
      <c r="F62" s="427"/>
      <c r="G62" s="427" t="s">
        <v>223</v>
      </c>
      <c r="H62" s="429" t="s">
        <v>259</v>
      </c>
      <c r="I62" s="429" t="s">
        <v>256</v>
      </c>
      <c r="J62" s="430"/>
      <c r="K62" s="430"/>
      <c r="L62" s="455"/>
      <c r="M62" s="432"/>
    </row>
    <row r="63" spans="1:13" ht="31.5" customHeight="1">
      <c r="A63" s="44"/>
      <c r="B63" s="44"/>
      <c r="C63" s="433"/>
      <c r="D63" s="427"/>
      <c r="E63" s="434"/>
      <c r="F63" s="427"/>
      <c r="G63" s="427"/>
      <c r="H63" s="442" t="s">
        <v>257</v>
      </c>
      <c r="I63" s="436"/>
      <c r="J63" s="443"/>
      <c r="K63" s="443"/>
      <c r="L63" s="443"/>
      <c r="M63" s="444"/>
    </row>
    <row r="64" spans="1:13" s="283" customFormat="1" ht="25.5" customHeight="1">
      <c r="A64" s="282"/>
      <c r="B64" s="282"/>
      <c r="C64" s="447">
        <v>87</v>
      </c>
      <c r="D64" s="448" t="s">
        <v>202</v>
      </c>
      <c r="E64" s="449" t="s">
        <v>219</v>
      </c>
      <c r="F64" s="435"/>
      <c r="G64" s="435" t="s">
        <v>210</v>
      </c>
      <c r="H64" s="450" t="s">
        <v>263</v>
      </c>
      <c r="I64" s="451" t="s">
        <v>246</v>
      </c>
      <c r="J64" s="441"/>
      <c r="K64" s="441">
        <v>2</v>
      </c>
      <c r="L64" s="455">
        <v>2</v>
      </c>
      <c r="M64" s="464">
        <v>2</v>
      </c>
    </row>
    <row r="65" spans="1:15" ht="26.25" customHeight="1">
      <c r="A65" s="44"/>
      <c r="B65" s="44"/>
      <c r="C65" s="424">
        <v>87</v>
      </c>
      <c r="D65" s="425" t="s">
        <v>202</v>
      </c>
      <c r="E65" s="426" t="s">
        <v>219</v>
      </c>
      <c r="F65" s="427"/>
      <c r="G65" s="427" t="s">
        <v>210</v>
      </c>
      <c r="H65" s="429" t="s">
        <v>263</v>
      </c>
      <c r="I65" s="429" t="s">
        <v>247</v>
      </c>
      <c r="J65" s="430"/>
      <c r="K65" s="430">
        <v>9279000</v>
      </c>
      <c r="L65" s="455">
        <v>9245000</v>
      </c>
      <c r="M65" s="456">
        <v>9575000</v>
      </c>
    </row>
    <row r="66" spans="1:15" ht="22.5" customHeight="1">
      <c r="A66" s="44"/>
      <c r="B66" s="44"/>
      <c r="C66" s="424">
        <v>87</v>
      </c>
      <c r="D66" s="425" t="s">
        <v>202</v>
      </c>
      <c r="E66" s="426" t="s">
        <v>219</v>
      </c>
      <c r="F66" s="427"/>
      <c r="G66" s="427" t="s">
        <v>210</v>
      </c>
      <c r="H66" s="429" t="s">
        <v>263</v>
      </c>
      <c r="I66" s="429" t="s">
        <v>248</v>
      </c>
      <c r="J66" s="430"/>
      <c r="K66" s="430"/>
      <c r="L66" s="455"/>
      <c r="M66" s="456">
        <v>4787516</v>
      </c>
    </row>
    <row r="67" spans="1:15" ht="25.5" customHeight="1">
      <c r="A67" s="44"/>
      <c r="B67" s="44"/>
      <c r="C67" s="433"/>
      <c r="D67" s="427"/>
      <c r="E67" s="434"/>
      <c r="F67" s="427"/>
      <c r="G67" s="427"/>
      <c r="H67" s="436" t="s">
        <v>249</v>
      </c>
      <c r="I67" s="437"/>
      <c r="J67" s="438"/>
      <c r="K67" s="438"/>
      <c r="L67" s="438"/>
      <c r="M67" s="439"/>
    </row>
    <row r="68" spans="1:15" ht="31.5" customHeight="1">
      <c r="A68" s="44"/>
      <c r="B68" s="44"/>
      <c r="C68" s="424">
        <v>87</v>
      </c>
      <c r="D68" s="425" t="s">
        <v>202</v>
      </c>
      <c r="E68" s="426" t="s">
        <v>219</v>
      </c>
      <c r="F68" s="427"/>
      <c r="G68" s="427" t="s">
        <v>210</v>
      </c>
      <c r="H68" s="429" t="s">
        <v>263</v>
      </c>
      <c r="I68" s="440" t="s">
        <v>250</v>
      </c>
      <c r="J68" s="430"/>
      <c r="K68" s="430">
        <v>2</v>
      </c>
      <c r="L68" s="455">
        <v>2</v>
      </c>
      <c r="M68" s="432">
        <v>2</v>
      </c>
    </row>
    <row r="69" spans="1:15" ht="31.5" customHeight="1">
      <c r="A69" s="44"/>
      <c r="B69" s="44"/>
      <c r="C69" s="424">
        <v>87</v>
      </c>
      <c r="D69" s="425" t="s">
        <v>202</v>
      </c>
      <c r="E69" s="426" t="s">
        <v>219</v>
      </c>
      <c r="F69" s="427"/>
      <c r="G69" s="427" t="s">
        <v>210</v>
      </c>
      <c r="H69" s="429" t="s">
        <v>263</v>
      </c>
      <c r="I69" s="429" t="s">
        <v>251</v>
      </c>
      <c r="J69" s="430"/>
      <c r="K69" s="430">
        <v>7983500</v>
      </c>
      <c r="L69" s="455">
        <v>9245000</v>
      </c>
      <c r="M69" s="456">
        <v>9575000</v>
      </c>
    </row>
    <row r="70" spans="1:15" ht="31.5" customHeight="1">
      <c r="A70" s="44"/>
      <c r="B70" s="44"/>
      <c r="C70" s="424">
        <v>87</v>
      </c>
      <c r="D70" s="425" t="s">
        <v>202</v>
      </c>
      <c r="E70" s="426" t="s">
        <v>219</v>
      </c>
      <c r="F70" s="427"/>
      <c r="G70" s="427" t="s">
        <v>210</v>
      </c>
      <c r="H70" s="429" t="s">
        <v>263</v>
      </c>
      <c r="I70" s="429" t="s">
        <v>252</v>
      </c>
      <c r="J70" s="430"/>
      <c r="K70" s="430"/>
      <c r="L70" s="455"/>
      <c r="M70" s="456">
        <v>4787516</v>
      </c>
    </row>
    <row r="71" spans="1:15" ht="31.5" customHeight="1">
      <c r="A71" s="44"/>
      <c r="B71" s="44"/>
      <c r="C71" s="433"/>
      <c r="D71" s="427"/>
      <c r="E71" s="434"/>
      <c r="F71" s="427"/>
      <c r="G71" s="427"/>
      <c r="H71" s="436" t="s">
        <v>253</v>
      </c>
      <c r="I71" s="437"/>
      <c r="J71" s="438"/>
      <c r="K71" s="438"/>
      <c r="L71" s="438"/>
      <c r="M71" s="439"/>
    </row>
    <row r="72" spans="1:15" ht="23.25" customHeight="1">
      <c r="A72" s="44"/>
      <c r="B72" s="44"/>
      <c r="C72" s="424">
        <v>87</v>
      </c>
      <c r="D72" s="425" t="s">
        <v>202</v>
      </c>
      <c r="E72" s="426" t="s">
        <v>219</v>
      </c>
      <c r="F72" s="427"/>
      <c r="G72" s="427" t="s">
        <v>210</v>
      </c>
      <c r="H72" s="429" t="s">
        <v>263</v>
      </c>
      <c r="I72" s="440" t="s">
        <v>254</v>
      </c>
      <c r="J72" s="430"/>
      <c r="K72" s="446">
        <v>0.9</v>
      </c>
      <c r="L72" s="454" t="s">
        <v>273</v>
      </c>
      <c r="M72" s="432">
        <v>0.51</v>
      </c>
    </row>
    <row r="73" spans="1:15" ht="27" customHeight="1">
      <c r="A73" s="44"/>
      <c r="B73" s="44"/>
      <c r="C73" s="424">
        <v>87</v>
      </c>
      <c r="D73" s="425" t="s">
        <v>202</v>
      </c>
      <c r="E73" s="426" t="s">
        <v>219</v>
      </c>
      <c r="F73" s="427"/>
      <c r="G73" s="427" t="s">
        <v>210</v>
      </c>
      <c r="H73" s="429" t="s">
        <v>263</v>
      </c>
      <c r="I73" s="429" t="s">
        <v>255</v>
      </c>
      <c r="J73" s="430"/>
      <c r="K73" s="430">
        <v>3595257.9</v>
      </c>
      <c r="L73" s="455">
        <v>4635924</v>
      </c>
      <c r="M73" s="456">
        <v>2441633</v>
      </c>
    </row>
    <row r="74" spans="1:15" ht="30.75" customHeight="1">
      <c r="A74" s="44"/>
      <c r="B74" s="44"/>
      <c r="C74" s="424">
        <v>87</v>
      </c>
      <c r="D74" s="425" t="s">
        <v>202</v>
      </c>
      <c r="E74" s="426" t="s">
        <v>219</v>
      </c>
      <c r="F74" s="427"/>
      <c r="G74" s="427" t="s">
        <v>210</v>
      </c>
      <c r="H74" s="429" t="s">
        <v>263</v>
      </c>
      <c r="I74" s="429" t="s">
        <v>256</v>
      </c>
      <c r="J74" s="430"/>
      <c r="K74" s="430"/>
      <c r="L74" s="455"/>
      <c r="M74" s="432"/>
      <c r="O74" s="281"/>
    </row>
    <row r="75" spans="1:15" ht="31.5" customHeight="1">
      <c r="A75" s="44"/>
      <c r="B75" s="44"/>
      <c r="C75" s="433"/>
      <c r="D75" s="427"/>
      <c r="E75" s="434"/>
      <c r="F75" s="427"/>
      <c r="G75" s="427"/>
      <c r="H75" s="442" t="s">
        <v>257</v>
      </c>
      <c r="I75" s="436"/>
      <c r="J75" s="443"/>
      <c r="K75" s="443"/>
      <c r="L75" s="443"/>
      <c r="M75" s="444"/>
    </row>
    <row r="76" spans="1:15" ht="24" customHeight="1">
      <c r="A76" s="44"/>
      <c r="B76" s="44"/>
      <c r="C76" s="424">
        <v>87</v>
      </c>
      <c r="D76" s="425" t="s">
        <v>202</v>
      </c>
      <c r="E76" s="426" t="s">
        <v>219</v>
      </c>
      <c r="F76" s="427"/>
      <c r="G76" s="427" t="s">
        <v>215</v>
      </c>
      <c r="H76" s="429" t="s">
        <v>275</v>
      </c>
      <c r="I76" s="440" t="s">
        <v>246</v>
      </c>
      <c r="J76" s="430"/>
      <c r="K76" s="430"/>
      <c r="L76" s="455">
        <v>132</v>
      </c>
      <c r="M76" s="432"/>
    </row>
    <row r="77" spans="1:15" ht="29.25" customHeight="1">
      <c r="A77" s="44"/>
      <c r="B77" s="44"/>
      <c r="C77" s="424">
        <v>87</v>
      </c>
      <c r="D77" s="425" t="s">
        <v>202</v>
      </c>
      <c r="E77" s="426" t="s">
        <v>219</v>
      </c>
      <c r="F77" s="427"/>
      <c r="G77" s="427" t="s">
        <v>215</v>
      </c>
      <c r="H77" s="429" t="s">
        <v>275</v>
      </c>
      <c r="I77" s="429" t="s">
        <v>247</v>
      </c>
      <c r="J77" s="430">
        <v>0</v>
      </c>
      <c r="K77" s="430">
        <v>0</v>
      </c>
      <c r="L77" s="455">
        <v>50000</v>
      </c>
      <c r="M77" s="432"/>
    </row>
    <row r="78" spans="1:15" ht="27.75" customHeight="1">
      <c r="A78" s="44"/>
      <c r="B78" s="44"/>
      <c r="C78" s="424">
        <v>87</v>
      </c>
      <c r="D78" s="425" t="s">
        <v>202</v>
      </c>
      <c r="E78" s="426" t="s">
        <v>219</v>
      </c>
      <c r="F78" s="427"/>
      <c r="G78" s="427" t="s">
        <v>215</v>
      </c>
      <c r="H78" s="429" t="s">
        <v>275</v>
      </c>
      <c r="I78" s="429" t="s">
        <v>248</v>
      </c>
      <c r="J78" s="430">
        <v>0</v>
      </c>
      <c r="K78" s="430">
        <v>0</v>
      </c>
      <c r="L78" s="455">
        <v>0</v>
      </c>
      <c r="M78" s="432"/>
    </row>
    <row r="79" spans="1:15" ht="31.5" customHeight="1">
      <c r="A79" s="44"/>
      <c r="B79" s="44"/>
      <c r="C79" s="433"/>
      <c r="D79" s="427"/>
      <c r="E79" s="434"/>
      <c r="F79" s="427"/>
      <c r="G79" s="427"/>
      <c r="H79" s="436" t="s">
        <v>249</v>
      </c>
      <c r="I79" s="437"/>
      <c r="J79" s="438"/>
      <c r="K79" s="438">
        <v>0</v>
      </c>
      <c r="L79" s="438">
        <v>0</v>
      </c>
      <c r="M79" s="439">
        <v>0</v>
      </c>
    </row>
    <row r="80" spans="1:15" ht="31.5" customHeight="1">
      <c r="A80" s="44"/>
      <c r="B80" s="44"/>
      <c r="C80" s="424">
        <v>87</v>
      </c>
      <c r="D80" s="425" t="s">
        <v>202</v>
      </c>
      <c r="E80" s="434" t="s">
        <v>25</v>
      </c>
      <c r="F80" s="427"/>
      <c r="G80" s="427" t="s">
        <v>215</v>
      </c>
      <c r="H80" s="429" t="s">
        <v>275</v>
      </c>
      <c r="I80" s="440" t="s">
        <v>250</v>
      </c>
      <c r="J80" s="430"/>
      <c r="K80" s="430"/>
      <c r="L80" s="455">
        <v>132</v>
      </c>
      <c r="M80" s="432"/>
    </row>
    <row r="81" spans="1:13" ht="31.5" customHeight="1">
      <c r="A81" s="44"/>
      <c r="B81" s="44"/>
      <c r="C81" s="424">
        <v>87</v>
      </c>
      <c r="D81" s="425" t="s">
        <v>202</v>
      </c>
      <c r="E81" s="434" t="s">
        <v>25</v>
      </c>
      <c r="F81" s="427"/>
      <c r="G81" s="427" t="s">
        <v>215</v>
      </c>
      <c r="H81" s="429" t="s">
        <v>275</v>
      </c>
      <c r="I81" s="429" t="s">
        <v>251</v>
      </c>
      <c r="J81" s="430">
        <v>0</v>
      </c>
      <c r="K81" s="430">
        <v>0</v>
      </c>
      <c r="L81" s="455">
        <v>50000</v>
      </c>
      <c r="M81" s="432"/>
    </row>
    <row r="82" spans="1:13" ht="31.5" customHeight="1">
      <c r="A82" s="44"/>
      <c r="B82" s="44"/>
      <c r="C82" s="424">
        <v>87</v>
      </c>
      <c r="D82" s="425" t="s">
        <v>202</v>
      </c>
      <c r="E82" s="434" t="s">
        <v>25</v>
      </c>
      <c r="F82" s="427"/>
      <c r="G82" s="427" t="s">
        <v>215</v>
      </c>
      <c r="H82" s="429" t="s">
        <v>275</v>
      </c>
      <c r="I82" s="429" t="s">
        <v>252</v>
      </c>
      <c r="J82" s="430">
        <v>0</v>
      </c>
      <c r="K82" s="430">
        <v>0</v>
      </c>
      <c r="L82" s="455">
        <v>0</v>
      </c>
      <c r="M82" s="432"/>
    </row>
    <row r="83" spans="1:13" ht="27" customHeight="1">
      <c r="A83" s="44"/>
      <c r="B83" s="44"/>
      <c r="C83" s="433"/>
      <c r="D83" s="427"/>
      <c r="E83" s="434"/>
      <c r="F83" s="427"/>
      <c r="G83" s="427"/>
      <c r="H83" s="436" t="s">
        <v>253</v>
      </c>
      <c r="I83" s="437"/>
      <c r="J83" s="438"/>
      <c r="K83" s="438">
        <v>0</v>
      </c>
      <c r="L83" s="438">
        <v>0</v>
      </c>
      <c r="M83" s="439">
        <v>0</v>
      </c>
    </row>
    <row r="84" spans="1:13" ht="27" customHeight="1">
      <c r="A84" s="44"/>
      <c r="B84" s="44"/>
      <c r="C84" s="424">
        <v>87</v>
      </c>
      <c r="D84" s="425" t="s">
        <v>202</v>
      </c>
      <c r="E84" s="434" t="s">
        <v>25</v>
      </c>
      <c r="F84" s="427"/>
      <c r="G84" s="427" t="s">
        <v>215</v>
      </c>
      <c r="H84" s="429" t="s">
        <v>275</v>
      </c>
      <c r="I84" s="440" t="s">
        <v>254</v>
      </c>
      <c r="J84" s="430"/>
      <c r="K84" s="430"/>
      <c r="L84" s="455">
        <v>132</v>
      </c>
      <c r="M84" s="432"/>
    </row>
    <row r="85" spans="1:13" ht="27" customHeight="1">
      <c r="A85" s="44"/>
      <c r="B85" s="44"/>
      <c r="C85" s="424">
        <v>87</v>
      </c>
      <c r="D85" s="425" t="s">
        <v>202</v>
      </c>
      <c r="E85" s="434" t="s">
        <v>25</v>
      </c>
      <c r="F85" s="427"/>
      <c r="G85" s="427" t="s">
        <v>215</v>
      </c>
      <c r="H85" s="429" t="s">
        <v>275</v>
      </c>
      <c r="I85" s="429" t="s">
        <v>255</v>
      </c>
      <c r="J85" s="430">
        <v>0</v>
      </c>
      <c r="K85" s="430">
        <v>0</v>
      </c>
      <c r="L85" s="455">
        <v>43800</v>
      </c>
      <c r="M85" s="432"/>
    </row>
    <row r="86" spans="1:13" ht="27" customHeight="1">
      <c r="A86" s="44"/>
      <c r="B86" s="44"/>
      <c r="C86" s="424">
        <v>87</v>
      </c>
      <c r="D86" s="425" t="s">
        <v>202</v>
      </c>
      <c r="E86" s="434" t="s">
        <v>25</v>
      </c>
      <c r="F86" s="427"/>
      <c r="G86" s="427" t="s">
        <v>215</v>
      </c>
      <c r="H86" s="429" t="s">
        <v>275</v>
      </c>
      <c r="I86" s="429" t="s">
        <v>256</v>
      </c>
      <c r="J86" s="430">
        <v>0</v>
      </c>
      <c r="K86" s="430">
        <v>0</v>
      </c>
      <c r="L86" s="455">
        <v>0</v>
      </c>
      <c r="M86" s="432"/>
    </row>
    <row r="87" spans="1:13" ht="27" customHeight="1">
      <c r="A87" s="44"/>
      <c r="B87" s="44"/>
      <c r="C87" s="433"/>
      <c r="D87" s="427"/>
      <c r="E87" s="434"/>
      <c r="F87" s="427"/>
      <c r="G87" s="427"/>
      <c r="H87" s="442" t="s">
        <v>257</v>
      </c>
      <c r="I87" s="436"/>
      <c r="J87" s="443"/>
      <c r="K87" s="443"/>
      <c r="L87" s="443"/>
      <c r="M87" s="444"/>
    </row>
    <row r="88" spans="1:13" ht="27" customHeight="1">
      <c r="A88" s="44"/>
      <c r="B88" s="44"/>
      <c r="C88" s="424">
        <v>87</v>
      </c>
      <c r="D88" s="425" t="s">
        <v>202</v>
      </c>
      <c r="E88" s="426" t="s">
        <v>219</v>
      </c>
      <c r="F88" s="427"/>
      <c r="G88" s="427" t="s">
        <v>218</v>
      </c>
      <c r="H88" s="429" t="s">
        <v>217</v>
      </c>
      <c r="I88" s="440" t="s">
        <v>246</v>
      </c>
      <c r="J88" s="430"/>
      <c r="K88" s="430"/>
      <c r="L88" s="455">
        <v>132</v>
      </c>
      <c r="M88" s="432"/>
    </row>
    <row r="89" spans="1:13" ht="27" customHeight="1">
      <c r="A89" s="44"/>
      <c r="B89" s="44"/>
      <c r="C89" s="424">
        <v>87</v>
      </c>
      <c r="D89" s="425" t="s">
        <v>202</v>
      </c>
      <c r="E89" s="426" t="s">
        <v>219</v>
      </c>
      <c r="F89" s="427"/>
      <c r="G89" s="427" t="s">
        <v>218</v>
      </c>
      <c r="H89" s="429" t="s">
        <v>217</v>
      </c>
      <c r="I89" s="429" t="s">
        <v>247</v>
      </c>
      <c r="J89" s="430">
        <v>0</v>
      </c>
      <c r="K89" s="430">
        <v>0</v>
      </c>
      <c r="L89" s="455">
        <v>10000</v>
      </c>
      <c r="M89" s="432"/>
    </row>
    <row r="90" spans="1:13" ht="27" customHeight="1">
      <c r="A90" s="44"/>
      <c r="B90" s="44"/>
      <c r="C90" s="424">
        <v>87</v>
      </c>
      <c r="D90" s="425" t="s">
        <v>202</v>
      </c>
      <c r="E90" s="426" t="s">
        <v>219</v>
      </c>
      <c r="F90" s="427"/>
      <c r="G90" s="427" t="s">
        <v>218</v>
      </c>
      <c r="H90" s="429" t="s">
        <v>217</v>
      </c>
      <c r="I90" s="429" t="s">
        <v>248</v>
      </c>
      <c r="J90" s="430">
        <v>0</v>
      </c>
      <c r="K90" s="430">
        <v>0</v>
      </c>
      <c r="L90" s="455">
        <v>0</v>
      </c>
      <c r="M90" s="432"/>
    </row>
    <row r="91" spans="1:13" ht="27" customHeight="1">
      <c r="A91" s="44"/>
      <c r="B91" s="44"/>
      <c r="C91" s="433"/>
      <c r="D91" s="427"/>
      <c r="E91" s="434"/>
      <c r="F91" s="427"/>
      <c r="G91" s="427"/>
      <c r="H91" s="436" t="s">
        <v>249</v>
      </c>
      <c r="I91" s="437"/>
      <c r="J91" s="438"/>
      <c r="K91" s="438">
        <v>0</v>
      </c>
      <c r="L91" s="438">
        <v>0</v>
      </c>
      <c r="M91" s="439">
        <v>0</v>
      </c>
    </row>
    <row r="92" spans="1:13" ht="27" customHeight="1">
      <c r="A92" s="44"/>
      <c r="B92" s="44"/>
      <c r="C92" s="424">
        <v>87</v>
      </c>
      <c r="D92" s="425" t="s">
        <v>202</v>
      </c>
      <c r="E92" s="426" t="s">
        <v>219</v>
      </c>
      <c r="F92" s="427"/>
      <c r="G92" s="427" t="s">
        <v>218</v>
      </c>
      <c r="H92" s="429" t="s">
        <v>217</v>
      </c>
      <c r="I92" s="440" t="s">
        <v>250</v>
      </c>
      <c r="J92" s="430"/>
      <c r="K92" s="430"/>
      <c r="L92" s="455">
        <v>132</v>
      </c>
      <c r="M92" s="432"/>
    </row>
    <row r="93" spans="1:13" ht="27" customHeight="1">
      <c r="A93" s="44"/>
      <c r="B93" s="44"/>
      <c r="C93" s="424">
        <v>87</v>
      </c>
      <c r="D93" s="425" t="s">
        <v>202</v>
      </c>
      <c r="E93" s="426" t="s">
        <v>219</v>
      </c>
      <c r="F93" s="427"/>
      <c r="G93" s="427" t="s">
        <v>218</v>
      </c>
      <c r="H93" s="429" t="s">
        <v>217</v>
      </c>
      <c r="I93" s="429" t="s">
        <v>251</v>
      </c>
      <c r="J93" s="430">
        <v>0</v>
      </c>
      <c r="K93" s="430">
        <v>0</v>
      </c>
      <c r="L93" s="455">
        <v>10000</v>
      </c>
      <c r="M93" s="432"/>
    </row>
    <row r="94" spans="1:13" ht="27" customHeight="1">
      <c r="A94" s="44"/>
      <c r="B94" s="44"/>
      <c r="C94" s="424">
        <v>87</v>
      </c>
      <c r="D94" s="425" t="s">
        <v>202</v>
      </c>
      <c r="E94" s="426" t="s">
        <v>219</v>
      </c>
      <c r="F94" s="427"/>
      <c r="G94" s="427" t="s">
        <v>218</v>
      </c>
      <c r="H94" s="429" t="s">
        <v>217</v>
      </c>
      <c r="I94" s="429" t="s">
        <v>252</v>
      </c>
      <c r="J94" s="430">
        <v>0</v>
      </c>
      <c r="K94" s="430">
        <v>0</v>
      </c>
      <c r="L94" s="455">
        <v>0</v>
      </c>
      <c r="M94" s="432"/>
    </row>
    <row r="95" spans="1:13" ht="27" customHeight="1">
      <c r="A95" s="44"/>
      <c r="B95" s="44"/>
      <c r="C95" s="433"/>
      <c r="D95" s="427"/>
      <c r="E95" s="434"/>
      <c r="F95" s="427"/>
      <c r="G95" s="427"/>
      <c r="H95" s="436" t="s">
        <v>253</v>
      </c>
      <c r="I95" s="437"/>
      <c r="J95" s="438"/>
      <c r="K95" s="438">
        <v>0</v>
      </c>
      <c r="L95" s="438">
        <v>0</v>
      </c>
      <c r="M95" s="439">
        <v>0</v>
      </c>
    </row>
    <row r="96" spans="1:13" ht="27" customHeight="1">
      <c r="A96" s="44"/>
      <c r="B96" s="44"/>
      <c r="C96" s="424">
        <v>87</v>
      </c>
      <c r="D96" s="425" t="s">
        <v>202</v>
      </c>
      <c r="E96" s="426" t="s">
        <v>219</v>
      </c>
      <c r="F96" s="427"/>
      <c r="G96" s="427" t="s">
        <v>218</v>
      </c>
      <c r="H96" s="429" t="s">
        <v>217</v>
      </c>
      <c r="I96" s="440" t="s">
        <v>254</v>
      </c>
      <c r="J96" s="430"/>
      <c r="K96" s="430"/>
      <c r="L96" s="455">
        <v>132</v>
      </c>
      <c r="M96" s="432"/>
    </row>
    <row r="97" spans="1:13" ht="27" customHeight="1">
      <c r="A97" s="44"/>
      <c r="B97" s="44"/>
      <c r="C97" s="424">
        <v>87</v>
      </c>
      <c r="D97" s="425" t="s">
        <v>202</v>
      </c>
      <c r="E97" s="426" t="s">
        <v>219</v>
      </c>
      <c r="F97" s="427"/>
      <c r="G97" s="427" t="s">
        <v>218</v>
      </c>
      <c r="H97" s="429" t="s">
        <v>217</v>
      </c>
      <c r="I97" s="429" t="s">
        <v>255</v>
      </c>
      <c r="J97" s="430">
        <v>0</v>
      </c>
      <c r="K97" s="430">
        <v>0</v>
      </c>
      <c r="L97" s="455">
        <v>8300</v>
      </c>
      <c r="M97" s="432"/>
    </row>
    <row r="98" spans="1:13" ht="27" customHeight="1">
      <c r="A98" s="44"/>
      <c r="B98" s="44"/>
      <c r="C98" s="424">
        <v>87</v>
      </c>
      <c r="D98" s="425" t="s">
        <v>202</v>
      </c>
      <c r="E98" s="426" t="s">
        <v>219</v>
      </c>
      <c r="F98" s="427"/>
      <c r="G98" s="427" t="s">
        <v>218</v>
      </c>
      <c r="H98" s="429" t="s">
        <v>217</v>
      </c>
      <c r="I98" s="429" t="s">
        <v>256</v>
      </c>
      <c r="J98" s="430">
        <v>0</v>
      </c>
      <c r="K98" s="430">
        <v>0</v>
      </c>
      <c r="L98" s="455">
        <v>0</v>
      </c>
      <c r="M98" s="432"/>
    </row>
    <row r="99" spans="1:13" ht="27" customHeight="1">
      <c r="A99" s="44"/>
      <c r="B99" s="44"/>
      <c r="C99" s="433"/>
      <c r="D99" s="427"/>
      <c r="E99" s="434"/>
      <c r="F99" s="427"/>
      <c r="G99" s="427"/>
      <c r="H99" s="442" t="s">
        <v>257</v>
      </c>
      <c r="I99" s="436"/>
      <c r="J99" s="443"/>
      <c r="K99" s="443"/>
      <c r="L99" s="443"/>
      <c r="M99" s="444"/>
    </row>
    <row r="100" spans="1:13" ht="27" customHeight="1">
      <c r="A100" s="44"/>
      <c r="B100" s="44"/>
      <c r="C100" s="424">
        <v>87</v>
      </c>
      <c r="D100" s="425" t="s">
        <v>202</v>
      </c>
      <c r="E100" s="426" t="s">
        <v>219</v>
      </c>
      <c r="F100" s="427"/>
      <c r="G100" s="427" t="s">
        <v>213</v>
      </c>
      <c r="H100" s="429" t="s">
        <v>214</v>
      </c>
      <c r="I100" s="440" t="s">
        <v>246</v>
      </c>
      <c r="J100" s="430"/>
      <c r="K100" s="430"/>
      <c r="L100" s="455"/>
      <c r="M100" s="432"/>
    </row>
    <row r="101" spans="1:13" ht="27" customHeight="1">
      <c r="A101" s="44"/>
      <c r="B101" s="44"/>
      <c r="C101" s="424">
        <v>87</v>
      </c>
      <c r="D101" s="425" t="s">
        <v>202</v>
      </c>
      <c r="E101" s="426" t="s">
        <v>219</v>
      </c>
      <c r="F101" s="427"/>
      <c r="G101" s="427" t="s">
        <v>213</v>
      </c>
      <c r="H101" s="429" t="s">
        <v>214</v>
      </c>
      <c r="I101" s="429" t="s">
        <v>247</v>
      </c>
      <c r="J101" s="430">
        <v>0</v>
      </c>
      <c r="K101" s="430">
        <v>0</v>
      </c>
      <c r="L101" s="455">
        <v>120000</v>
      </c>
      <c r="M101" s="432"/>
    </row>
    <row r="102" spans="1:13" ht="27" customHeight="1">
      <c r="A102" s="44"/>
      <c r="B102" s="44"/>
      <c r="C102" s="424">
        <v>87</v>
      </c>
      <c r="D102" s="425" t="s">
        <v>202</v>
      </c>
      <c r="E102" s="426" t="s">
        <v>219</v>
      </c>
      <c r="F102" s="427"/>
      <c r="G102" s="427" t="s">
        <v>213</v>
      </c>
      <c r="H102" s="429" t="s">
        <v>214</v>
      </c>
      <c r="I102" s="429" t="s">
        <v>248</v>
      </c>
      <c r="J102" s="430">
        <v>0</v>
      </c>
      <c r="K102" s="430">
        <v>0</v>
      </c>
      <c r="L102" s="455">
        <v>0</v>
      </c>
      <c r="M102" s="432"/>
    </row>
    <row r="103" spans="1:13" ht="27" customHeight="1">
      <c r="A103" s="44"/>
      <c r="B103" s="44"/>
      <c r="C103" s="433"/>
      <c r="D103" s="427"/>
      <c r="E103" s="434"/>
      <c r="F103" s="427"/>
      <c r="G103" s="427"/>
      <c r="H103" s="436" t="s">
        <v>249</v>
      </c>
      <c r="I103" s="437"/>
      <c r="J103" s="438"/>
      <c r="K103" s="438">
        <v>0</v>
      </c>
      <c r="L103" s="438">
        <v>0</v>
      </c>
      <c r="M103" s="439">
        <v>0</v>
      </c>
    </row>
    <row r="104" spans="1:13" ht="27" customHeight="1">
      <c r="A104" s="44"/>
      <c r="B104" s="44"/>
      <c r="C104" s="424">
        <v>87</v>
      </c>
      <c r="D104" s="425" t="s">
        <v>202</v>
      </c>
      <c r="E104" s="426" t="s">
        <v>219</v>
      </c>
      <c r="F104" s="427"/>
      <c r="G104" s="427" t="s">
        <v>213</v>
      </c>
      <c r="H104" s="429" t="s">
        <v>214</v>
      </c>
      <c r="I104" s="440" t="s">
        <v>250</v>
      </c>
      <c r="J104" s="430"/>
      <c r="K104" s="430"/>
      <c r="L104" s="455"/>
      <c r="M104" s="432"/>
    </row>
    <row r="105" spans="1:13" ht="27" customHeight="1">
      <c r="A105" s="44"/>
      <c r="B105" s="44"/>
      <c r="C105" s="424">
        <v>87</v>
      </c>
      <c r="D105" s="425" t="s">
        <v>202</v>
      </c>
      <c r="E105" s="426" t="s">
        <v>219</v>
      </c>
      <c r="F105" s="427"/>
      <c r="G105" s="427" t="s">
        <v>213</v>
      </c>
      <c r="H105" s="429" t="s">
        <v>214</v>
      </c>
      <c r="I105" s="429" t="s">
        <v>251</v>
      </c>
      <c r="J105" s="430">
        <v>0</v>
      </c>
      <c r="K105" s="430">
        <v>0</v>
      </c>
      <c r="L105" s="455">
        <v>120000</v>
      </c>
      <c r="M105" s="432"/>
    </row>
    <row r="106" spans="1:13" ht="27" customHeight="1">
      <c r="A106" s="44"/>
      <c r="B106" s="44"/>
      <c r="C106" s="424">
        <v>87</v>
      </c>
      <c r="D106" s="425" t="s">
        <v>202</v>
      </c>
      <c r="E106" s="426" t="s">
        <v>219</v>
      </c>
      <c r="F106" s="427"/>
      <c r="G106" s="427" t="s">
        <v>213</v>
      </c>
      <c r="H106" s="429" t="s">
        <v>214</v>
      </c>
      <c r="I106" s="429" t="s">
        <v>252</v>
      </c>
      <c r="J106" s="430">
        <v>0</v>
      </c>
      <c r="K106" s="430">
        <v>0</v>
      </c>
      <c r="L106" s="455">
        <v>0</v>
      </c>
      <c r="M106" s="432"/>
    </row>
    <row r="107" spans="1:13" ht="27" customHeight="1">
      <c r="A107" s="44"/>
      <c r="B107" s="44"/>
      <c r="C107" s="433"/>
      <c r="D107" s="427"/>
      <c r="E107" s="434"/>
      <c r="F107" s="427"/>
      <c r="G107" s="427"/>
      <c r="H107" s="436" t="s">
        <v>253</v>
      </c>
      <c r="I107" s="437"/>
      <c r="J107" s="438"/>
      <c r="K107" s="438">
        <v>0</v>
      </c>
      <c r="L107" s="438">
        <v>0</v>
      </c>
      <c r="M107" s="439">
        <v>0</v>
      </c>
    </row>
    <row r="108" spans="1:13" ht="27" customHeight="1">
      <c r="A108" s="44"/>
      <c r="B108" s="44"/>
      <c r="C108" s="424">
        <v>87</v>
      </c>
      <c r="D108" s="425" t="s">
        <v>202</v>
      </c>
      <c r="E108" s="426" t="s">
        <v>219</v>
      </c>
      <c r="F108" s="427"/>
      <c r="G108" s="427" t="s">
        <v>213</v>
      </c>
      <c r="H108" s="429" t="s">
        <v>214</v>
      </c>
      <c r="I108" s="440" t="s">
        <v>254</v>
      </c>
      <c r="J108" s="430"/>
      <c r="K108" s="430"/>
      <c r="L108" s="455"/>
      <c r="M108" s="432"/>
    </row>
    <row r="109" spans="1:13" ht="27" customHeight="1">
      <c r="A109" s="44"/>
      <c r="B109" s="44"/>
      <c r="C109" s="424">
        <v>87</v>
      </c>
      <c r="D109" s="425" t="s">
        <v>202</v>
      </c>
      <c r="E109" s="426" t="s">
        <v>219</v>
      </c>
      <c r="F109" s="427"/>
      <c r="G109" s="427" t="s">
        <v>213</v>
      </c>
      <c r="H109" s="429" t="s">
        <v>214</v>
      </c>
      <c r="I109" s="429" t="s">
        <v>255</v>
      </c>
      <c r="J109" s="430">
        <v>0</v>
      </c>
      <c r="K109" s="430">
        <v>0</v>
      </c>
      <c r="L109" s="455">
        <v>119980</v>
      </c>
      <c r="M109" s="432"/>
    </row>
    <row r="110" spans="1:13" ht="27" customHeight="1">
      <c r="A110" s="44"/>
      <c r="B110" s="44"/>
      <c r="C110" s="424">
        <v>87</v>
      </c>
      <c r="D110" s="425" t="s">
        <v>202</v>
      </c>
      <c r="E110" s="426" t="s">
        <v>219</v>
      </c>
      <c r="F110" s="427"/>
      <c r="G110" s="427" t="s">
        <v>213</v>
      </c>
      <c r="H110" s="429" t="s">
        <v>214</v>
      </c>
      <c r="I110" s="429" t="s">
        <v>256</v>
      </c>
      <c r="J110" s="430">
        <v>0</v>
      </c>
      <c r="K110" s="430">
        <v>0</v>
      </c>
      <c r="L110" s="455">
        <v>0</v>
      </c>
      <c r="M110" s="432"/>
    </row>
    <row r="111" spans="1:13" ht="27" customHeight="1">
      <c r="A111" s="44"/>
      <c r="B111" s="44"/>
      <c r="C111" s="424"/>
      <c r="D111" s="425"/>
      <c r="E111" s="426"/>
      <c r="F111" s="427"/>
      <c r="G111" s="427"/>
      <c r="H111" s="442" t="s">
        <v>257</v>
      </c>
      <c r="I111" s="436"/>
      <c r="J111" s="443"/>
      <c r="K111" s="443"/>
      <c r="L111" s="443"/>
      <c r="M111" s="444"/>
    </row>
    <row r="112" spans="1:13" ht="27" customHeight="1">
      <c r="A112" s="44"/>
      <c r="B112" s="44"/>
      <c r="C112" s="424">
        <v>87</v>
      </c>
      <c r="D112" s="425" t="s">
        <v>202</v>
      </c>
      <c r="E112" s="426" t="s">
        <v>219</v>
      </c>
      <c r="F112" s="427"/>
      <c r="G112" s="427" t="s">
        <v>271</v>
      </c>
      <c r="H112" s="429" t="s">
        <v>270</v>
      </c>
      <c r="I112" s="440" t="s">
        <v>246</v>
      </c>
      <c r="J112" s="430"/>
      <c r="K112" s="430"/>
      <c r="L112" s="455"/>
      <c r="M112" s="432">
        <v>2</v>
      </c>
    </row>
    <row r="113" spans="1:13" ht="27" customHeight="1">
      <c r="A113" s="44"/>
      <c r="B113" s="44"/>
      <c r="C113" s="424">
        <v>87</v>
      </c>
      <c r="D113" s="425" t="s">
        <v>202</v>
      </c>
      <c r="E113" s="426" t="s">
        <v>219</v>
      </c>
      <c r="F113" s="427"/>
      <c r="G113" s="427" t="s">
        <v>271</v>
      </c>
      <c r="H113" s="429" t="s">
        <v>270</v>
      </c>
      <c r="I113" s="429" t="s">
        <v>247</v>
      </c>
      <c r="J113" s="430">
        <v>0</v>
      </c>
      <c r="K113" s="430">
        <v>0</v>
      </c>
      <c r="L113" s="430">
        <v>0</v>
      </c>
      <c r="M113" s="456">
        <v>800000</v>
      </c>
    </row>
    <row r="114" spans="1:13" ht="27" customHeight="1">
      <c r="A114" s="44"/>
      <c r="B114" s="44"/>
      <c r="C114" s="424">
        <v>87</v>
      </c>
      <c r="D114" s="425" t="s">
        <v>202</v>
      </c>
      <c r="E114" s="426" t="s">
        <v>219</v>
      </c>
      <c r="F114" s="427"/>
      <c r="G114" s="427" t="s">
        <v>271</v>
      </c>
      <c r="H114" s="429" t="s">
        <v>270</v>
      </c>
      <c r="I114" s="429" t="s">
        <v>248</v>
      </c>
      <c r="J114" s="430">
        <v>0</v>
      </c>
      <c r="K114" s="430">
        <v>0</v>
      </c>
      <c r="L114" s="455">
        <v>0</v>
      </c>
      <c r="M114" s="456">
        <v>400000</v>
      </c>
    </row>
    <row r="115" spans="1:13" ht="27" customHeight="1">
      <c r="A115" s="44"/>
      <c r="B115" s="44"/>
      <c r="C115" s="433"/>
      <c r="D115" s="427"/>
      <c r="E115" s="434"/>
      <c r="F115" s="427"/>
      <c r="G115" s="427"/>
      <c r="H115" s="436" t="s">
        <v>249</v>
      </c>
      <c r="I115" s="437"/>
      <c r="J115" s="438"/>
      <c r="K115" s="438">
        <v>0</v>
      </c>
      <c r="L115" s="438">
        <v>0</v>
      </c>
      <c r="M115" s="439">
        <v>0</v>
      </c>
    </row>
    <row r="116" spans="1:13" ht="27" customHeight="1">
      <c r="A116" s="44"/>
      <c r="B116" s="44"/>
      <c r="C116" s="424">
        <v>87</v>
      </c>
      <c r="D116" s="425" t="s">
        <v>202</v>
      </c>
      <c r="E116" s="426" t="s">
        <v>219</v>
      </c>
      <c r="F116" s="427"/>
      <c r="G116" s="427" t="s">
        <v>271</v>
      </c>
      <c r="H116" s="429" t="s">
        <v>270</v>
      </c>
      <c r="I116" s="440" t="s">
        <v>250</v>
      </c>
      <c r="J116" s="430"/>
      <c r="K116" s="430"/>
      <c r="L116" s="455"/>
      <c r="M116" s="432">
        <v>2</v>
      </c>
    </row>
    <row r="117" spans="1:13" ht="27" customHeight="1">
      <c r="A117" s="44"/>
      <c r="B117" s="44"/>
      <c r="C117" s="424">
        <v>87</v>
      </c>
      <c r="D117" s="425" t="s">
        <v>202</v>
      </c>
      <c r="E117" s="426" t="s">
        <v>219</v>
      </c>
      <c r="F117" s="427"/>
      <c r="G117" s="427" t="s">
        <v>271</v>
      </c>
      <c r="H117" s="429" t="s">
        <v>270</v>
      </c>
      <c r="I117" s="429" t="s">
        <v>251</v>
      </c>
      <c r="J117" s="430">
        <v>0</v>
      </c>
      <c r="K117" s="430">
        <v>0</v>
      </c>
      <c r="L117" s="430">
        <v>0</v>
      </c>
      <c r="M117" s="456">
        <v>800000</v>
      </c>
    </row>
    <row r="118" spans="1:13" ht="27" customHeight="1">
      <c r="A118" s="44"/>
      <c r="B118" s="44"/>
      <c r="C118" s="424">
        <v>87</v>
      </c>
      <c r="D118" s="425" t="s">
        <v>202</v>
      </c>
      <c r="E118" s="426" t="s">
        <v>219</v>
      </c>
      <c r="F118" s="427"/>
      <c r="G118" s="427" t="s">
        <v>271</v>
      </c>
      <c r="H118" s="429" t="s">
        <v>270</v>
      </c>
      <c r="I118" s="429" t="s">
        <v>252</v>
      </c>
      <c r="J118" s="430">
        <v>0</v>
      </c>
      <c r="K118" s="430">
        <v>0</v>
      </c>
      <c r="L118" s="430">
        <v>0</v>
      </c>
      <c r="M118" s="456">
        <v>400000</v>
      </c>
    </row>
    <row r="119" spans="1:13" ht="27" customHeight="1">
      <c r="A119" s="44"/>
      <c r="B119" s="44"/>
      <c r="C119" s="433"/>
      <c r="D119" s="427"/>
      <c r="E119" s="434"/>
      <c r="F119" s="427"/>
      <c r="G119" s="427"/>
      <c r="H119" s="436" t="s">
        <v>253</v>
      </c>
      <c r="I119" s="437"/>
      <c r="J119" s="438"/>
      <c r="K119" s="438">
        <v>0</v>
      </c>
      <c r="L119" s="438">
        <v>0</v>
      </c>
      <c r="M119" s="439">
        <v>0</v>
      </c>
    </row>
    <row r="120" spans="1:13" ht="27" customHeight="1">
      <c r="A120" s="44"/>
      <c r="B120" s="44"/>
      <c r="C120" s="424">
        <v>87</v>
      </c>
      <c r="D120" s="425" t="s">
        <v>202</v>
      </c>
      <c r="E120" s="426" t="s">
        <v>219</v>
      </c>
      <c r="F120" s="427"/>
      <c r="G120" s="427" t="s">
        <v>271</v>
      </c>
      <c r="H120" s="429" t="s">
        <v>270</v>
      </c>
      <c r="I120" s="440" t="s">
        <v>254</v>
      </c>
      <c r="J120" s="430"/>
      <c r="K120" s="430"/>
      <c r="L120" s="455"/>
      <c r="M120" s="432">
        <v>0</v>
      </c>
    </row>
    <row r="121" spans="1:13" ht="27" customHeight="1">
      <c r="A121" s="44"/>
      <c r="B121" s="44"/>
      <c r="C121" s="424">
        <v>87</v>
      </c>
      <c r="D121" s="425" t="s">
        <v>202</v>
      </c>
      <c r="E121" s="426" t="s">
        <v>219</v>
      </c>
      <c r="F121" s="427"/>
      <c r="G121" s="427" t="s">
        <v>271</v>
      </c>
      <c r="H121" s="429" t="s">
        <v>270</v>
      </c>
      <c r="I121" s="429" t="s">
        <v>255</v>
      </c>
      <c r="J121" s="430">
        <v>0</v>
      </c>
      <c r="K121" s="430">
        <v>0</v>
      </c>
      <c r="L121" s="430">
        <v>0</v>
      </c>
      <c r="M121" s="432">
        <v>0</v>
      </c>
    </row>
    <row r="122" spans="1:13" ht="27" customHeight="1">
      <c r="A122" s="44"/>
      <c r="B122" s="44"/>
      <c r="C122" s="424">
        <v>87</v>
      </c>
      <c r="D122" s="425" t="s">
        <v>202</v>
      </c>
      <c r="E122" s="426" t="s">
        <v>219</v>
      </c>
      <c r="F122" s="427"/>
      <c r="G122" s="427" t="s">
        <v>271</v>
      </c>
      <c r="H122" s="429" t="s">
        <v>270</v>
      </c>
      <c r="I122" s="429" t="s">
        <v>256</v>
      </c>
      <c r="J122" s="430">
        <v>0</v>
      </c>
      <c r="K122" s="430">
        <v>0</v>
      </c>
      <c r="L122" s="455">
        <v>0</v>
      </c>
      <c r="M122" s="432"/>
    </row>
    <row r="123" spans="1:13" ht="27" customHeight="1">
      <c r="A123" s="44"/>
      <c r="B123" s="44"/>
      <c r="C123" s="433"/>
      <c r="D123" s="427"/>
      <c r="E123" s="434"/>
      <c r="F123" s="427"/>
      <c r="G123" s="427"/>
      <c r="H123" s="442" t="s">
        <v>257</v>
      </c>
      <c r="I123" s="436"/>
      <c r="J123" s="443"/>
      <c r="K123" s="443"/>
      <c r="L123" s="443"/>
      <c r="M123" s="444"/>
    </row>
    <row r="124" spans="1:13" ht="27" customHeight="1">
      <c r="A124" s="44"/>
      <c r="B124" s="44"/>
      <c r="C124" s="424">
        <v>87</v>
      </c>
      <c r="D124" s="425" t="s">
        <v>202</v>
      </c>
      <c r="E124" s="426" t="s">
        <v>219</v>
      </c>
      <c r="F124" s="427"/>
      <c r="G124" s="427" t="s">
        <v>268</v>
      </c>
      <c r="H124" s="429" t="s">
        <v>269</v>
      </c>
      <c r="I124" s="440" t="s">
        <v>246</v>
      </c>
      <c r="J124" s="430"/>
      <c r="K124" s="430"/>
      <c r="L124" s="455"/>
      <c r="M124" s="432">
        <v>2</v>
      </c>
    </row>
    <row r="125" spans="1:13" ht="27" customHeight="1">
      <c r="A125" s="44"/>
      <c r="B125" s="44"/>
      <c r="C125" s="424">
        <v>87</v>
      </c>
      <c r="D125" s="425" t="s">
        <v>202</v>
      </c>
      <c r="E125" s="426" t="s">
        <v>219</v>
      </c>
      <c r="F125" s="427"/>
      <c r="G125" s="427" t="s">
        <v>268</v>
      </c>
      <c r="H125" s="429" t="s">
        <v>269</v>
      </c>
      <c r="I125" s="429" t="s">
        <v>247</v>
      </c>
      <c r="J125" s="430">
        <v>0</v>
      </c>
      <c r="K125" s="430">
        <v>0</v>
      </c>
      <c r="L125" s="430">
        <v>0</v>
      </c>
      <c r="M125" s="456">
        <v>200000</v>
      </c>
    </row>
    <row r="126" spans="1:13" ht="27" customHeight="1">
      <c r="A126" s="44"/>
      <c r="B126" s="44"/>
      <c r="C126" s="424">
        <v>87</v>
      </c>
      <c r="D126" s="425" t="s">
        <v>202</v>
      </c>
      <c r="E126" s="426" t="s">
        <v>219</v>
      </c>
      <c r="F126" s="427"/>
      <c r="G126" s="427" t="s">
        <v>268</v>
      </c>
      <c r="H126" s="429" t="s">
        <v>269</v>
      </c>
      <c r="I126" s="429" t="s">
        <v>248</v>
      </c>
      <c r="J126" s="430">
        <v>0</v>
      </c>
      <c r="K126" s="430">
        <v>0</v>
      </c>
      <c r="L126" s="455">
        <v>0</v>
      </c>
      <c r="M126" s="456">
        <v>100000</v>
      </c>
    </row>
    <row r="127" spans="1:13" ht="27" customHeight="1">
      <c r="A127" s="44"/>
      <c r="B127" s="44"/>
      <c r="C127" s="433"/>
      <c r="D127" s="427"/>
      <c r="E127" s="434"/>
      <c r="F127" s="427"/>
      <c r="G127" s="427"/>
      <c r="H127" s="436" t="s">
        <v>249</v>
      </c>
      <c r="I127" s="437"/>
      <c r="J127" s="438"/>
      <c r="K127" s="438">
        <v>0</v>
      </c>
      <c r="L127" s="438">
        <v>0</v>
      </c>
      <c r="M127" s="439">
        <v>0</v>
      </c>
    </row>
    <row r="128" spans="1:13" ht="27" customHeight="1">
      <c r="A128" s="44"/>
      <c r="B128" s="44"/>
      <c r="C128" s="424">
        <v>87</v>
      </c>
      <c r="D128" s="425" t="s">
        <v>202</v>
      </c>
      <c r="E128" s="426" t="s">
        <v>219</v>
      </c>
      <c r="F128" s="427"/>
      <c r="G128" s="427" t="s">
        <v>268</v>
      </c>
      <c r="H128" s="429" t="s">
        <v>269</v>
      </c>
      <c r="I128" s="440" t="s">
        <v>250</v>
      </c>
      <c r="J128" s="430"/>
      <c r="K128" s="430"/>
      <c r="L128" s="455"/>
      <c r="M128" s="432">
        <v>2</v>
      </c>
    </row>
    <row r="129" spans="1:13" ht="27" customHeight="1">
      <c r="A129" s="44"/>
      <c r="B129" s="44"/>
      <c r="C129" s="424">
        <v>87</v>
      </c>
      <c r="D129" s="425" t="s">
        <v>202</v>
      </c>
      <c r="E129" s="426" t="s">
        <v>219</v>
      </c>
      <c r="F129" s="427"/>
      <c r="G129" s="427" t="s">
        <v>268</v>
      </c>
      <c r="H129" s="429" t="s">
        <v>269</v>
      </c>
      <c r="I129" s="429" t="s">
        <v>251</v>
      </c>
      <c r="J129" s="430">
        <v>0</v>
      </c>
      <c r="K129" s="430">
        <v>0</v>
      </c>
      <c r="L129" s="430">
        <v>0</v>
      </c>
      <c r="M129" s="456">
        <v>200000</v>
      </c>
    </row>
    <row r="130" spans="1:13" ht="27" customHeight="1">
      <c r="A130" s="44"/>
      <c r="B130" s="44"/>
      <c r="C130" s="424">
        <v>87</v>
      </c>
      <c r="D130" s="425" t="s">
        <v>202</v>
      </c>
      <c r="E130" s="426" t="s">
        <v>219</v>
      </c>
      <c r="F130" s="427"/>
      <c r="G130" s="427" t="s">
        <v>268</v>
      </c>
      <c r="H130" s="429" t="s">
        <v>269</v>
      </c>
      <c r="I130" s="429" t="s">
        <v>252</v>
      </c>
      <c r="J130" s="430">
        <v>0</v>
      </c>
      <c r="K130" s="430">
        <v>0</v>
      </c>
      <c r="L130" s="455">
        <v>0</v>
      </c>
      <c r="M130" s="456">
        <v>100000</v>
      </c>
    </row>
    <row r="131" spans="1:13" ht="27" customHeight="1">
      <c r="A131" s="44"/>
      <c r="B131" s="44"/>
      <c r="C131" s="433"/>
      <c r="D131" s="427"/>
      <c r="E131" s="434"/>
      <c r="F131" s="427"/>
      <c r="G131" s="427"/>
      <c r="H131" s="436" t="s">
        <v>253</v>
      </c>
      <c r="I131" s="437"/>
      <c r="J131" s="438"/>
      <c r="K131" s="438">
        <v>0</v>
      </c>
      <c r="L131" s="438">
        <v>0</v>
      </c>
      <c r="M131" s="439">
        <v>0</v>
      </c>
    </row>
    <row r="132" spans="1:13" ht="27" customHeight="1">
      <c r="A132" s="44"/>
      <c r="B132" s="44"/>
      <c r="C132" s="424">
        <v>87</v>
      </c>
      <c r="D132" s="425" t="s">
        <v>202</v>
      </c>
      <c r="E132" s="426" t="s">
        <v>219</v>
      </c>
      <c r="F132" s="427"/>
      <c r="G132" s="427" t="s">
        <v>268</v>
      </c>
      <c r="H132" s="429" t="s">
        <v>269</v>
      </c>
      <c r="I132" s="440" t="s">
        <v>254</v>
      </c>
      <c r="J132" s="430"/>
      <c r="K132" s="430"/>
      <c r="L132" s="455"/>
      <c r="M132" s="432">
        <v>1</v>
      </c>
    </row>
    <row r="133" spans="1:13" ht="27" customHeight="1">
      <c r="A133" s="44"/>
      <c r="B133" s="44"/>
      <c r="C133" s="424">
        <v>87</v>
      </c>
      <c r="D133" s="425" t="s">
        <v>202</v>
      </c>
      <c r="E133" s="426" t="s">
        <v>219</v>
      </c>
      <c r="F133" s="427"/>
      <c r="G133" s="427" t="s">
        <v>268</v>
      </c>
      <c r="H133" s="429" t="s">
        <v>269</v>
      </c>
      <c r="I133" s="429" t="s">
        <v>255</v>
      </c>
      <c r="J133" s="430">
        <v>0</v>
      </c>
      <c r="K133" s="430">
        <v>0</v>
      </c>
      <c r="L133" s="430">
        <v>0</v>
      </c>
      <c r="M133" s="456">
        <v>88200</v>
      </c>
    </row>
    <row r="134" spans="1:13" ht="27" customHeight="1">
      <c r="A134" s="44"/>
      <c r="B134" s="44"/>
      <c r="C134" s="424">
        <v>87</v>
      </c>
      <c r="D134" s="425" t="s">
        <v>202</v>
      </c>
      <c r="E134" s="426" t="s">
        <v>219</v>
      </c>
      <c r="F134" s="427"/>
      <c r="G134" s="427" t="s">
        <v>268</v>
      </c>
      <c r="H134" s="429" t="s">
        <v>269</v>
      </c>
      <c r="I134" s="429" t="s">
        <v>256</v>
      </c>
      <c r="J134" s="430">
        <v>0</v>
      </c>
      <c r="K134" s="430">
        <v>0</v>
      </c>
      <c r="L134" s="455">
        <v>0</v>
      </c>
      <c r="M134" s="432"/>
    </row>
    <row r="135" spans="1:13" ht="27" customHeight="1">
      <c r="A135" s="44"/>
      <c r="B135" s="44"/>
      <c r="C135" s="457"/>
      <c r="D135" s="458"/>
      <c r="E135" s="459"/>
      <c r="F135" s="458"/>
      <c r="G135" s="458"/>
      <c r="H135" s="460" t="s">
        <v>257</v>
      </c>
      <c r="I135" s="461"/>
      <c r="J135" s="462"/>
      <c r="K135" s="462"/>
      <c r="L135" s="462"/>
      <c r="M135" s="463"/>
    </row>
    <row r="136" spans="1:13" ht="17.25" customHeight="1">
      <c r="A136" s="44"/>
      <c r="B136" s="44"/>
      <c r="C136" s="275"/>
      <c r="D136" s="275"/>
      <c r="E136" s="276"/>
      <c r="F136" s="275"/>
      <c r="G136" s="275"/>
      <c r="H136" s="277"/>
      <c r="I136" s="278"/>
      <c r="J136" s="279"/>
      <c r="K136" s="279"/>
      <c r="L136" s="279"/>
      <c r="M136" s="279"/>
    </row>
    <row r="137" spans="1:13">
      <c r="A137" s="44"/>
      <c r="B137" s="630"/>
      <c r="C137" s="630"/>
      <c r="D137" s="630"/>
      <c r="E137" s="44"/>
      <c r="F137" s="44"/>
      <c r="G137" s="44"/>
      <c r="H137" s="44"/>
      <c r="I137" s="44"/>
      <c r="J137" s="44"/>
      <c r="K137" s="44"/>
      <c r="L137" s="44"/>
      <c r="M137" s="44"/>
    </row>
    <row r="138" spans="1:13" ht="21" customHeight="1">
      <c r="A138" s="44"/>
      <c r="B138" s="44"/>
      <c r="C138" s="44"/>
      <c r="D138" s="44"/>
      <c r="E138" s="633" t="s">
        <v>61</v>
      </c>
      <c r="F138" s="280" t="s">
        <v>57</v>
      </c>
      <c r="G138" s="629"/>
      <c r="H138" s="629"/>
      <c r="I138" s="633" t="s">
        <v>56</v>
      </c>
      <c r="J138" s="280" t="s">
        <v>57</v>
      </c>
      <c r="K138" s="629"/>
      <c r="L138" s="629"/>
      <c r="M138" s="44"/>
    </row>
    <row r="139" spans="1:13" ht="23.25" customHeight="1">
      <c r="A139" s="44"/>
      <c r="B139" s="44"/>
      <c r="C139" s="44"/>
      <c r="D139" s="44"/>
      <c r="E139" s="633"/>
      <c r="F139" s="280" t="s">
        <v>58</v>
      </c>
      <c r="G139" s="629"/>
      <c r="H139" s="629"/>
      <c r="I139" s="633"/>
      <c r="J139" s="280" t="s">
        <v>58</v>
      </c>
      <c r="K139" s="629"/>
      <c r="L139" s="629"/>
      <c r="M139" s="44"/>
    </row>
    <row r="140" spans="1:13" ht="21" customHeight="1">
      <c r="A140" s="44"/>
      <c r="B140" s="44"/>
      <c r="C140" s="44"/>
      <c r="D140" s="44"/>
      <c r="E140" s="633"/>
      <c r="F140" s="280" t="s">
        <v>59</v>
      </c>
      <c r="G140" s="629"/>
      <c r="H140" s="629"/>
      <c r="I140" s="633"/>
      <c r="J140" s="280" t="s">
        <v>59</v>
      </c>
      <c r="K140" s="629"/>
      <c r="L140" s="629"/>
      <c r="M140" s="44"/>
    </row>
    <row r="141" spans="1:13">
      <c r="A141" s="44"/>
      <c r="B141" s="44"/>
      <c r="C141" s="630"/>
      <c r="D141" s="630"/>
      <c r="E141" s="44"/>
      <c r="F141" s="44"/>
      <c r="G141" s="44"/>
      <c r="H141" s="44"/>
      <c r="I141" s="44"/>
      <c r="J141" s="44"/>
      <c r="K141" s="44"/>
      <c r="L141" s="44"/>
      <c r="M141" s="44"/>
    </row>
  </sheetData>
  <mergeCells count="12">
    <mergeCell ref="K140:L140"/>
    <mergeCell ref="C141:D141"/>
    <mergeCell ref="C2:M2"/>
    <mergeCell ref="A3:B3"/>
    <mergeCell ref="B137:D137"/>
    <mergeCell ref="E138:E140"/>
    <mergeCell ref="G138:H138"/>
    <mergeCell ref="I138:I140"/>
    <mergeCell ref="K138:L138"/>
    <mergeCell ref="G139:H139"/>
    <mergeCell ref="K139:L139"/>
    <mergeCell ref="G140:H140"/>
  </mergeCells>
  <printOptions horizontalCentered="1"/>
  <pageMargins left="0" right="0" top="1" bottom="1" header="0.05" footer="0.05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  <pageSetUpPr fitToPage="1"/>
  </sheetPr>
  <dimension ref="A2:K26"/>
  <sheetViews>
    <sheetView tabSelected="1" workbookViewId="0">
      <selection activeCell="T13" sqref="T13"/>
    </sheetView>
  </sheetViews>
  <sheetFormatPr defaultRowHeight="15"/>
  <cols>
    <col min="1" max="1" width="3.28515625" style="46" customWidth="1"/>
    <col min="2" max="2" width="11" style="46" customWidth="1"/>
    <col min="3" max="3" width="25.7109375" style="46" customWidth="1"/>
    <col min="4" max="4" width="13.28515625" style="46" customWidth="1"/>
    <col min="5" max="5" width="14" style="46" customWidth="1"/>
    <col min="6" max="6" width="12.7109375" style="46" customWidth="1"/>
    <col min="7" max="7" width="11.5703125" style="46" customWidth="1"/>
    <col min="8" max="8" width="11.85546875" style="46" customWidth="1"/>
    <col min="9" max="9" width="12.7109375" style="46" customWidth="1"/>
    <col min="10" max="10" width="10.42578125" style="46" customWidth="1"/>
    <col min="11" max="11" width="8.5703125" style="46" customWidth="1"/>
    <col min="12" max="16384" width="9.140625" style="46"/>
  </cols>
  <sheetData>
    <row r="2" spans="1:11">
      <c r="A2" s="44"/>
      <c r="B2" s="57"/>
      <c r="C2" s="44"/>
      <c r="D2" s="44"/>
      <c r="E2" s="44"/>
      <c r="F2" s="44"/>
      <c r="G2" s="44"/>
      <c r="H2" s="44"/>
      <c r="I2" s="44"/>
      <c r="J2" s="44"/>
      <c r="K2" s="44"/>
    </row>
    <row r="3" spans="1:11" ht="17.25">
      <c r="A3" s="44"/>
      <c r="B3" s="647" t="s">
        <v>197</v>
      </c>
      <c r="C3" s="647"/>
      <c r="D3" s="647"/>
      <c r="E3" s="647"/>
      <c r="F3" s="647"/>
      <c r="G3" s="647"/>
      <c r="H3" s="647"/>
      <c r="I3" s="647"/>
      <c r="J3" s="647"/>
      <c r="K3" s="647"/>
    </row>
    <row r="4" spans="1:11" ht="18" thickBot="1">
      <c r="A4" s="44"/>
      <c r="B4" s="648" t="s">
        <v>282</v>
      </c>
      <c r="C4" s="648"/>
      <c r="D4" s="648"/>
      <c r="E4" s="648"/>
      <c r="F4" s="648"/>
      <c r="G4" s="77"/>
      <c r="H4" s="77"/>
      <c r="I4" s="77"/>
      <c r="J4" s="77"/>
      <c r="K4" s="77"/>
    </row>
    <row r="5" spans="1:11" ht="28.5" customHeight="1">
      <c r="A5" s="45"/>
      <c r="B5" s="56" t="s">
        <v>1</v>
      </c>
      <c r="C5" s="649" t="s">
        <v>232</v>
      </c>
      <c r="D5" s="649"/>
      <c r="E5" s="650" t="s">
        <v>196</v>
      </c>
      <c r="F5" s="650"/>
      <c r="G5" s="651">
        <v>87</v>
      </c>
      <c r="H5" s="651"/>
      <c r="I5" s="651"/>
      <c r="J5" s="651"/>
      <c r="K5" s="651"/>
    </row>
    <row r="6" spans="1:11" ht="24.75" customHeight="1" thickBot="1">
      <c r="A6" s="44"/>
      <c r="B6" s="55" t="s">
        <v>195</v>
      </c>
      <c r="C6" s="652" t="s">
        <v>219</v>
      </c>
      <c r="D6" s="652"/>
      <c r="E6" s="653" t="s">
        <v>23</v>
      </c>
      <c r="F6" s="653"/>
      <c r="G6" s="654" t="s">
        <v>202</v>
      </c>
      <c r="H6" s="654"/>
      <c r="I6" s="654"/>
      <c r="J6" s="654"/>
      <c r="K6" s="654"/>
    </row>
    <row r="7" spans="1:11" ht="65.25" customHeight="1">
      <c r="A7" s="44"/>
      <c r="B7" s="52" t="s">
        <v>194</v>
      </c>
      <c r="C7" s="644" t="s">
        <v>233</v>
      </c>
      <c r="D7" s="644"/>
      <c r="E7" s="644"/>
      <c r="F7" s="644"/>
      <c r="G7" s="644"/>
      <c r="H7" s="644"/>
      <c r="I7" s="644"/>
      <c r="J7" s="644"/>
      <c r="K7" s="644"/>
    </row>
    <row r="8" spans="1:11" ht="34.5" customHeight="1">
      <c r="A8" s="44"/>
      <c r="B8" s="643" t="s">
        <v>193</v>
      </c>
      <c r="C8" s="643"/>
      <c r="D8" s="646" t="s">
        <v>192</v>
      </c>
      <c r="E8" s="646"/>
      <c r="F8" s="646"/>
      <c r="G8" s="646"/>
      <c r="H8" s="646"/>
      <c r="I8" s="646"/>
      <c r="J8" s="646"/>
      <c r="K8" s="646"/>
    </row>
    <row r="9" spans="1:11" ht="38.25" customHeight="1">
      <c r="A9" s="44"/>
      <c r="B9" s="51" t="s">
        <v>191</v>
      </c>
      <c r="C9" s="50" t="s">
        <v>190</v>
      </c>
      <c r="D9" s="53" t="s">
        <v>189</v>
      </c>
      <c r="E9" s="53" t="s">
        <v>188</v>
      </c>
      <c r="F9" s="53" t="s">
        <v>187</v>
      </c>
      <c r="G9" s="54" t="s">
        <v>272</v>
      </c>
      <c r="H9" s="54" t="s">
        <v>284</v>
      </c>
      <c r="I9" s="54" t="s">
        <v>186</v>
      </c>
      <c r="J9" s="53" t="s">
        <v>185</v>
      </c>
      <c r="K9" s="383" t="s">
        <v>184</v>
      </c>
    </row>
    <row r="10" spans="1:11" ht="27.75" customHeight="1">
      <c r="A10" s="44"/>
      <c r="B10" s="78"/>
      <c r="C10" s="79" t="s">
        <v>234</v>
      </c>
      <c r="D10" s="80"/>
      <c r="E10" s="81"/>
      <c r="F10" s="82" t="s">
        <v>235</v>
      </c>
      <c r="G10" s="82" t="s">
        <v>235</v>
      </c>
      <c r="H10" s="82" t="s">
        <v>235</v>
      </c>
      <c r="I10" s="82" t="s">
        <v>235</v>
      </c>
      <c r="J10" s="83"/>
      <c r="K10" s="84"/>
    </row>
    <row r="11" spans="1:11" ht="30.75" customHeight="1">
      <c r="A11" s="44"/>
      <c r="B11" s="643" t="s">
        <v>183</v>
      </c>
      <c r="C11" s="643"/>
      <c r="D11" s="638"/>
      <c r="E11" s="638"/>
      <c r="F11" s="638"/>
      <c r="G11" s="638"/>
      <c r="H11" s="638"/>
      <c r="I11" s="638"/>
      <c r="J11" s="638"/>
      <c r="K11" s="638"/>
    </row>
    <row r="12" spans="1:11" ht="39.75" customHeight="1">
      <c r="A12" s="44"/>
      <c r="B12" s="52" t="s">
        <v>182</v>
      </c>
      <c r="C12" s="644" t="s">
        <v>236</v>
      </c>
      <c r="D12" s="644"/>
      <c r="E12" s="644"/>
      <c r="F12" s="644"/>
      <c r="G12" s="644"/>
      <c r="H12" s="644"/>
      <c r="I12" s="644"/>
      <c r="J12" s="644"/>
      <c r="K12" s="644"/>
    </row>
    <row r="13" spans="1:11" ht="27.75" customHeight="1">
      <c r="A13" s="44"/>
      <c r="B13" s="85"/>
      <c r="C13" s="86"/>
      <c r="D13" s="87"/>
      <c r="E13" s="87"/>
      <c r="F13" s="88"/>
      <c r="G13" s="87"/>
      <c r="H13" s="87"/>
      <c r="I13" s="87"/>
      <c r="J13" s="87"/>
      <c r="K13" s="89"/>
    </row>
    <row r="14" spans="1:11" ht="19.5" customHeight="1">
      <c r="A14" s="44"/>
      <c r="B14" s="85"/>
      <c r="C14" s="86"/>
      <c r="D14" s="87"/>
      <c r="E14" s="87"/>
      <c r="F14" s="88"/>
      <c r="G14" s="87"/>
      <c r="H14" s="87"/>
      <c r="I14" s="87"/>
      <c r="J14" s="87"/>
      <c r="K14" s="89"/>
    </row>
    <row r="15" spans="1:11" ht="24.75" customHeight="1">
      <c r="A15" s="44"/>
      <c r="B15" s="643" t="s">
        <v>181</v>
      </c>
      <c r="C15" s="643"/>
      <c r="D15" s="645"/>
      <c r="E15" s="645"/>
      <c r="F15" s="645"/>
      <c r="G15" s="645"/>
      <c r="H15" s="645"/>
      <c r="I15" s="645"/>
      <c r="J15" s="645"/>
      <c r="K15" s="645"/>
    </row>
    <row r="16" spans="1:11" ht="23.25" customHeight="1">
      <c r="A16" s="44"/>
      <c r="B16" s="51" t="s">
        <v>180</v>
      </c>
      <c r="C16" s="50" t="s">
        <v>179</v>
      </c>
      <c r="D16" s="638"/>
      <c r="E16" s="638"/>
      <c r="F16" s="638"/>
      <c r="G16" s="638"/>
      <c r="H16" s="638"/>
      <c r="I16" s="638"/>
      <c r="J16" s="638"/>
      <c r="K16" s="638"/>
    </row>
    <row r="17" spans="1:11" ht="25.5" customHeight="1">
      <c r="A17" s="44"/>
      <c r="B17" s="76">
        <v>1</v>
      </c>
      <c r="C17" s="613" t="s">
        <v>207</v>
      </c>
      <c r="D17" s="613"/>
      <c r="E17" s="73" t="s">
        <v>237</v>
      </c>
      <c r="F17" s="74">
        <v>4</v>
      </c>
      <c r="G17" s="74">
        <v>4</v>
      </c>
      <c r="H17" s="74">
        <v>4</v>
      </c>
      <c r="I17" s="368">
        <v>3.8</v>
      </c>
      <c r="J17" s="74"/>
      <c r="K17" s="75"/>
    </row>
    <row r="18" spans="1:11" ht="19.5" customHeight="1">
      <c r="A18" s="44"/>
      <c r="B18" s="76"/>
      <c r="C18" s="49"/>
      <c r="D18" s="72"/>
      <c r="E18" s="73" t="s">
        <v>178</v>
      </c>
      <c r="F18" s="74">
        <v>130282475</v>
      </c>
      <c r="G18" s="74">
        <v>132346000</v>
      </c>
      <c r="H18" s="74">
        <v>132466500</v>
      </c>
      <c r="I18" s="74">
        <v>125712655</v>
      </c>
      <c r="J18" s="74">
        <f>H18-I18</f>
        <v>6753845</v>
      </c>
      <c r="K18" s="369">
        <v>95</v>
      </c>
    </row>
    <row r="19" spans="1:11" ht="32.25" customHeight="1">
      <c r="A19" s="44"/>
      <c r="B19" s="76">
        <v>2</v>
      </c>
      <c r="C19" s="592" t="s">
        <v>209</v>
      </c>
      <c r="D19" s="592"/>
      <c r="E19" s="191" t="s">
        <v>221</v>
      </c>
      <c r="F19" s="316">
        <v>1</v>
      </c>
      <c r="G19" s="74">
        <v>2</v>
      </c>
      <c r="H19" s="74">
        <v>2</v>
      </c>
      <c r="I19" s="367">
        <v>0.25</v>
      </c>
      <c r="J19" s="74">
        <f>H19-I19</f>
        <v>1.75</v>
      </c>
      <c r="K19" s="369"/>
    </row>
    <row r="20" spans="1:11" ht="19.5" customHeight="1" thickBot="1">
      <c r="A20" s="44"/>
      <c r="B20" s="76"/>
      <c r="C20" s="49"/>
      <c r="D20" s="72"/>
      <c r="E20" s="73" t="s">
        <v>178</v>
      </c>
      <c r="F20" s="74">
        <v>4635924</v>
      </c>
      <c r="G20" s="74">
        <v>9575000</v>
      </c>
      <c r="H20" s="74">
        <v>9575000</v>
      </c>
      <c r="I20" s="74">
        <v>2441633</v>
      </c>
      <c r="J20" s="74">
        <f>H20-I20</f>
        <v>7133367</v>
      </c>
      <c r="K20" s="369">
        <v>26</v>
      </c>
    </row>
    <row r="21" spans="1:11">
      <c r="A21" s="44"/>
      <c r="B21" s="639"/>
      <c r="C21" s="639"/>
      <c r="D21" s="639"/>
      <c r="E21" s="639"/>
      <c r="F21" s="639"/>
      <c r="G21" s="639"/>
      <c r="H21" s="639"/>
      <c r="I21" s="639"/>
      <c r="J21" s="639"/>
      <c r="K21" s="639"/>
    </row>
    <row r="22" spans="1:11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</row>
    <row r="23" spans="1:11">
      <c r="A23" s="44"/>
      <c r="B23" s="48"/>
      <c r="C23" s="44"/>
      <c r="D23" s="44"/>
      <c r="E23" s="44"/>
      <c r="F23" s="44"/>
      <c r="G23" s="44"/>
      <c r="H23" s="44"/>
      <c r="I23" s="44"/>
      <c r="J23" s="44"/>
      <c r="K23" s="44"/>
    </row>
    <row r="24" spans="1:11">
      <c r="A24" s="44"/>
      <c r="B24" s="44"/>
      <c r="C24" s="635" t="s">
        <v>61</v>
      </c>
      <c r="D24" s="90" t="s">
        <v>57</v>
      </c>
      <c r="E24" s="91"/>
      <c r="F24" s="640" t="s">
        <v>56</v>
      </c>
      <c r="G24" s="47" t="s">
        <v>57</v>
      </c>
      <c r="H24" s="97"/>
      <c r="I24" s="96"/>
      <c r="J24" s="634"/>
      <c r="K24" s="634"/>
    </row>
    <row r="25" spans="1:11">
      <c r="A25" s="44"/>
      <c r="B25" s="44"/>
      <c r="C25" s="636"/>
      <c r="D25" s="92" t="s">
        <v>58</v>
      </c>
      <c r="E25" s="95"/>
      <c r="F25" s="641"/>
      <c r="G25" s="47" t="s">
        <v>58</v>
      </c>
      <c r="H25" s="97"/>
      <c r="I25" s="96"/>
      <c r="J25" s="634"/>
      <c r="K25" s="634"/>
    </row>
    <row r="26" spans="1:11">
      <c r="A26" s="44"/>
      <c r="B26" s="44"/>
      <c r="C26" s="637"/>
      <c r="D26" s="93" t="s">
        <v>59</v>
      </c>
      <c r="E26" s="94"/>
      <c r="F26" s="642"/>
      <c r="G26" s="47" t="s">
        <v>59</v>
      </c>
      <c r="H26" s="97"/>
      <c r="I26" s="96"/>
      <c r="J26" s="634"/>
      <c r="K26" s="634"/>
    </row>
  </sheetData>
  <mergeCells count="25">
    <mergeCell ref="D8:K8"/>
    <mergeCell ref="B3:K3"/>
    <mergeCell ref="B4:F4"/>
    <mergeCell ref="C5:D5"/>
    <mergeCell ref="E5:F5"/>
    <mergeCell ref="G5:K5"/>
    <mergeCell ref="C6:D6"/>
    <mergeCell ref="E6:F6"/>
    <mergeCell ref="G6:K6"/>
    <mergeCell ref="C7:K7"/>
    <mergeCell ref="B8:C8"/>
    <mergeCell ref="B11:C11"/>
    <mergeCell ref="D11:K11"/>
    <mergeCell ref="C12:K12"/>
    <mergeCell ref="B15:C15"/>
    <mergeCell ref="D15:K15"/>
    <mergeCell ref="J26:K26"/>
    <mergeCell ref="C24:C26"/>
    <mergeCell ref="D16:K16"/>
    <mergeCell ref="B21:K21"/>
    <mergeCell ref="J24:K24"/>
    <mergeCell ref="J25:K25"/>
    <mergeCell ref="F24:F26"/>
    <mergeCell ref="C17:D17"/>
    <mergeCell ref="C19:D19"/>
  </mergeCells>
  <printOptions horizontalCentered="1"/>
  <pageMargins left="0" right="0" top="0" bottom="0" header="0" footer="0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Aneksi nr.1</vt:lpstr>
      <vt:lpstr>Aneksi nr.1.1</vt:lpstr>
      <vt:lpstr>Aneksi nr.1.2</vt:lpstr>
      <vt:lpstr>Aneksi nr.2</vt:lpstr>
      <vt:lpstr>Aneksi nr.2.1</vt:lpstr>
      <vt:lpstr>Aneksi nr.3</vt:lpstr>
      <vt:lpstr>Aneksi nr.3.1</vt:lpstr>
      <vt:lpstr>Aneksi nr. 3.2 </vt:lpstr>
      <vt:lpstr>Aneksi nr.4</vt:lpstr>
      <vt:lpstr>'Aneksi nr.1.1'!JR_PAGE_ANCHOR_0_1</vt:lpstr>
      <vt:lpstr>'Aneksi nr.1.2'!JR_PAGE_ANCHOR_0_1</vt:lpstr>
      <vt:lpstr>'Aneksi nr.2'!JR_PAGE_ANCHOR_0_1</vt:lpstr>
      <vt:lpstr>'Aneksi nr.2.1'!JR_PAGE_ANCHOR_0_1</vt:lpstr>
      <vt:lpstr>'Aneksi nr.3'!JR_PAGE_ANCHOR_0_1</vt:lpstr>
      <vt:lpstr>'Aneksi nr.3.1'!JR_PAGE_ANCHOR_0_1</vt:lpstr>
      <vt:lpstr>'Aneksi nr.4'!JR_PAGE_ANCHOR_0_1</vt:lpstr>
      <vt:lpstr>JR_PAGE_ANCHOR_0_1</vt:lpstr>
      <vt:lpstr>'Aneksi nr.2'!Print_Area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2023-05-30T07:26:44Z</dcterms:created>
  <dcterms:modified xsi:type="dcterms:W3CDTF">2024-09-30T08:01:13Z</dcterms:modified>
</cp:coreProperties>
</file>