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F7EAB8E3-EFB8-4829-8BF1-C78AC759F62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6" r:id="rId5"/>
    <sheet name="Aneksi nr.3" sheetId="5" r:id="rId6"/>
    <sheet name="Aneksi nr.3.1" sheetId="7" r:id="rId7"/>
    <sheet name="Aneksi nr. 3.2 " sheetId="10" r:id="rId8"/>
    <sheet name="Aneksi nr.4" sheetId="9" r:id="rId9"/>
  </sheets>
  <definedNames>
    <definedName name="JR_PAGE_ANCHOR_0_1" localSheetId="1">'Aneksi nr.1.1'!$A$1</definedName>
    <definedName name="JR_PAGE_ANCHOR_0_1" localSheetId="2">'Aneksi nr.1.2'!$A$1</definedName>
    <definedName name="JR_PAGE_ANCHOR_0_1" localSheetId="3">'Aneksi nr.2'!$A$1</definedName>
    <definedName name="JR_PAGE_ANCHOR_0_1" localSheetId="4">'Aneksi nr.2.1'!$A$2</definedName>
    <definedName name="JR_PAGE_ANCHOR_0_1" localSheetId="5">'Aneksi nr.3'!$A$2</definedName>
    <definedName name="JR_PAGE_ANCHOR_0_1" localSheetId="6">'Aneksi nr.3.1'!$A$2</definedName>
    <definedName name="JR_PAGE_ANCHOR_0_1" localSheetId="8">'Aneksi nr.4'!$A$2</definedName>
    <definedName name="JR_PAGE_ANCHOR_0_1">'Aneksi nr.1'!$A$2</definedName>
    <definedName name="_xlnm.Print_Area" localSheetId="3">'Aneksi nr.2'!$B$2:$O$64</definedName>
  </definedNames>
  <calcPr calcId="191029"/>
</workbook>
</file>

<file path=xl/calcChain.xml><?xml version="1.0" encoding="utf-8"?>
<calcChain xmlns="http://schemas.openxmlformats.org/spreadsheetml/2006/main">
  <c r="K10" i="7" l="1"/>
  <c r="M20" i="5"/>
  <c r="O24" i="6"/>
  <c r="N24" i="6"/>
  <c r="K38" i="4"/>
  <c r="R11" i="3"/>
  <c r="Q11" i="3"/>
  <c r="O11" i="3"/>
  <c r="J11" i="3"/>
  <c r="K11" i="3"/>
  <c r="L11" i="3"/>
  <c r="I11" i="3"/>
  <c r="K25" i="2"/>
  <c r="J25" i="2"/>
  <c r="I25" i="2"/>
  <c r="L23" i="5"/>
  <c r="M16" i="5"/>
  <c r="I23" i="5"/>
  <c r="K40" i="4" l="1"/>
  <c r="H40" i="4"/>
  <c r="F40" i="4"/>
  <c r="D40" i="4"/>
  <c r="H49" i="4"/>
  <c r="F49" i="4"/>
  <c r="J20" i="9"/>
  <c r="J18" i="9"/>
  <c r="M10" i="10"/>
  <c r="M6" i="10"/>
  <c r="L130" i="10"/>
  <c r="K58" i="10"/>
  <c r="K54" i="10"/>
  <c r="K14" i="10"/>
  <c r="J14" i="10"/>
  <c r="U19" i="7"/>
  <c r="T19" i="7"/>
  <c r="S19" i="7"/>
  <c r="L19" i="7"/>
  <c r="M19" i="7"/>
  <c r="N19" i="7"/>
  <c r="O19" i="7"/>
  <c r="P19" i="7"/>
  <c r="U18" i="7"/>
  <c r="T18" i="7"/>
  <c r="S18" i="7"/>
  <c r="P18" i="7"/>
  <c r="O18" i="7"/>
  <c r="N18" i="7"/>
  <c r="M18" i="7"/>
  <c r="L18" i="7"/>
  <c r="L17" i="7"/>
  <c r="M17" i="7"/>
  <c r="N17" i="7"/>
  <c r="O17" i="7"/>
  <c r="P17" i="7"/>
  <c r="Q17" i="7"/>
  <c r="R17" i="7"/>
  <c r="S17" i="7"/>
  <c r="T17" i="7"/>
  <c r="U17" i="7"/>
  <c r="K15" i="7"/>
  <c r="K16" i="7"/>
  <c r="K14" i="7"/>
  <c r="K13" i="7"/>
  <c r="K19" i="7" s="1"/>
  <c r="O20" i="5"/>
  <c r="F20" i="5"/>
  <c r="F23" i="5"/>
  <c r="L20" i="5"/>
  <c r="I20" i="5"/>
  <c r="R17" i="5"/>
  <c r="S17" i="5"/>
  <c r="R18" i="5"/>
  <c r="S18" i="5"/>
  <c r="R19" i="5"/>
  <c r="S19" i="5"/>
  <c r="J16" i="5"/>
  <c r="G13" i="5"/>
  <c r="G12" i="5"/>
  <c r="T21" i="6"/>
  <c r="S24" i="6"/>
  <c r="M24" i="6"/>
  <c r="L24" i="6"/>
  <c r="Q24" i="6"/>
  <c r="T9" i="6"/>
  <c r="T10" i="6"/>
  <c r="H39" i="4"/>
  <c r="H38" i="4"/>
  <c r="H25" i="4"/>
  <c r="H29" i="4" s="1"/>
  <c r="H22" i="4"/>
  <c r="F38" i="4"/>
  <c r="D49" i="4"/>
  <c r="D39" i="4"/>
  <c r="D38" i="4"/>
  <c r="D25" i="4"/>
  <c r="D29" i="4" s="1"/>
  <c r="D22" i="4"/>
  <c r="L16" i="3"/>
  <c r="L23" i="2"/>
  <c r="Q11" i="2"/>
  <c r="Q23" i="2" s="1"/>
  <c r="H36" i="4" l="1"/>
  <c r="D36" i="4"/>
  <c r="H30" i="4"/>
  <c r="H33" i="4" s="1"/>
  <c r="I39" i="4" s="1"/>
  <c r="D30" i="4"/>
  <c r="D33" i="4" s="1"/>
  <c r="G20" i="5"/>
  <c r="N13" i="1"/>
  <c r="I14" i="1"/>
  <c r="G14" i="1"/>
  <c r="I29" i="1"/>
  <c r="I33" i="1" s="1"/>
  <c r="I26" i="1"/>
  <c r="I34" i="1" l="1"/>
  <c r="F14" i="1"/>
  <c r="E29" i="1"/>
  <c r="E33" i="1" s="1"/>
  <c r="E34" i="1" s="1"/>
  <c r="E36" i="1" s="1"/>
  <c r="E26" i="1"/>
  <c r="E14" i="1"/>
  <c r="E16" i="1" s="1"/>
  <c r="J33" i="1" l="1"/>
  <c r="J29" i="1"/>
  <c r="J28" i="1"/>
  <c r="J23" i="1"/>
  <c r="J21" i="1"/>
  <c r="J20" i="1"/>
  <c r="J19" i="1"/>
  <c r="J26" i="1"/>
  <c r="P13" i="5"/>
  <c r="J15" i="4"/>
  <c r="K13" i="1" l="1"/>
  <c r="M46" i="4" l="1"/>
  <c r="R19" i="7" l="1"/>
  <c r="K11" i="7"/>
  <c r="K17" i="7" s="1"/>
  <c r="K12" i="7" l="1"/>
  <c r="K18" i="7" s="1"/>
  <c r="Q13" i="5" l="1"/>
  <c r="T20" i="6"/>
  <c r="T8" i="6"/>
  <c r="M15" i="4"/>
  <c r="H58" i="4" l="1"/>
  <c r="I38" i="4" s="1"/>
  <c r="I14" i="3"/>
  <c r="R8" i="3"/>
  <c r="I23" i="2"/>
  <c r="I22" i="2"/>
  <c r="I21" i="2"/>
  <c r="Q10" i="2"/>
  <c r="N28" i="1"/>
  <c r="N29" i="1" s="1"/>
  <c r="N25" i="1"/>
  <c r="N26" i="1" s="1"/>
  <c r="N21" i="1"/>
  <c r="N20" i="1"/>
  <c r="N19" i="1"/>
  <c r="J19" i="9"/>
  <c r="P12" i="5"/>
  <c r="M13" i="5"/>
  <c r="S13" i="5" s="1"/>
  <c r="P20" i="5" l="1"/>
  <c r="Q12" i="5"/>
  <c r="D58" i="4"/>
  <c r="N14" i="1"/>
  <c r="M12" i="5" l="1"/>
  <c r="S12" i="5" l="1"/>
  <c r="S20" i="5" s="1"/>
  <c r="J13" i="5"/>
  <c r="R13" i="5" s="1"/>
  <c r="J12" i="5" l="1"/>
  <c r="R12" i="5" s="1"/>
  <c r="R20" i="5" s="1"/>
  <c r="T22" i="6"/>
  <c r="T24" i="6" s="1"/>
  <c r="N19" i="4"/>
  <c r="N21" i="4"/>
  <c r="M47" i="4"/>
  <c r="M16" i="4"/>
  <c r="M17" i="4"/>
  <c r="M18" i="4"/>
  <c r="M19" i="4"/>
  <c r="M20" i="4"/>
  <c r="M21" i="4"/>
  <c r="M24" i="4"/>
  <c r="M26" i="4"/>
  <c r="M27" i="4"/>
  <c r="M28" i="4"/>
  <c r="K39" i="4"/>
  <c r="K36" i="4" s="1"/>
  <c r="K25" i="4"/>
  <c r="K22" i="4"/>
  <c r="J24" i="4"/>
  <c r="J26" i="4"/>
  <c r="J27" i="4"/>
  <c r="J28" i="4"/>
  <c r="J23" i="4"/>
  <c r="J17" i="4"/>
  <c r="J18" i="4"/>
  <c r="J19" i="4"/>
  <c r="J20" i="4"/>
  <c r="J21" i="4"/>
  <c r="J16" i="4"/>
  <c r="F39" i="4"/>
  <c r="F36" i="4" s="1"/>
  <c r="F25" i="4"/>
  <c r="F29" i="4" s="1"/>
  <c r="J29" i="4" s="1"/>
  <c r="F22" i="4"/>
  <c r="F30" i="4" l="1"/>
  <c r="J20" i="5"/>
  <c r="M25" i="4"/>
  <c r="K49" i="4"/>
  <c r="M49" i="4" s="1"/>
  <c r="J25" i="4"/>
  <c r="F58" i="4"/>
  <c r="G38" i="4" s="1"/>
  <c r="F33" i="4"/>
  <c r="G39" i="4" s="1"/>
  <c r="K29" i="4"/>
  <c r="J22" i="4"/>
  <c r="M22" i="4"/>
  <c r="M38" i="4"/>
  <c r="K58" i="4" l="1"/>
  <c r="M58" i="4" s="1"/>
  <c r="M29" i="4"/>
  <c r="M40" i="4"/>
  <c r="K30" i="4"/>
  <c r="M30" i="4" s="1"/>
  <c r="J30" i="4"/>
  <c r="M36" i="4"/>
  <c r="P16" i="3"/>
  <c r="Q16" i="3"/>
  <c r="N16" i="3"/>
  <c r="O16" i="3"/>
  <c r="M16" i="3"/>
  <c r="I16" i="3"/>
  <c r="J16" i="3"/>
  <c r="K16" i="3"/>
  <c r="H16" i="3"/>
  <c r="Q15" i="3"/>
  <c r="N15" i="3"/>
  <c r="O15" i="3"/>
  <c r="P15" i="3"/>
  <c r="M15" i="3"/>
  <c r="K15" i="3"/>
  <c r="L15" i="3"/>
  <c r="I15" i="3"/>
  <c r="J15" i="3"/>
  <c r="H15" i="3"/>
  <c r="Q14" i="3"/>
  <c r="P14" i="3"/>
  <c r="N14" i="3"/>
  <c r="O14" i="3"/>
  <c r="M14" i="3"/>
  <c r="K14" i="3"/>
  <c r="L14" i="3"/>
  <c r="J14" i="3"/>
  <c r="H14" i="3"/>
  <c r="R15" i="3"/>
  <c r="R9" i="3"/>
  <c r="R16" i="3" s="1"/>
  <c r="R10" i="3"/>
  <c r="R13" i="3"/>
  <c r="R7" i="3"/>
  <c r="J23" i="2"/>
  <c r="K23" i="2"/>
  <c r="M23" i="2"/>
  <c r="N23" i="2"/>
  <c r="N25" i="2" s="1"/>
  <c r="O23" i="2"/>
  <c r="P23" i="2"/>
  <c r="H23" i="2"/>
  <c r="J22" i="2"/>
  <c r="K22" i="2"/>
  <c r="L22" i="2"/>
  <c r="L25" i="2" s="1"/>
  <c r="M22" i="2"/>
  <c r="N22" i="2"/>
  <c r="O22" i="2"/>
  <c r="P22" i="2"/>
  <c r="Q22" i="2"/>
  <c r="H22" i="2"/>
  <c r="J21" i="2"/>
  <c r="K21" i="2"/>
  <c r="L21" i="2"/>
  <c r="M21" i="2"/>
  <c r="N21" i="2"/>
  <c r="O21" i="2"/>
  <c r="P21" i="2"/>
  <c r="H21" i="2"/>
  <c r="Q9" i="2"/>
  <c r="Q21" i="2" s="1"/>
  <c r="L29" i="1"/>
  <c r="L33" i="1" s="1"/>
  <c r="L26" i="1"/>
  <c r="K31" i="1"/>
  <c r="K32" i="1"/>
  <c r="K30" i="1"/>
  <c r="K28" i="1"/>
  <c r="K27" i="1"/>
  <c r="K22" i="1"/>
  <c r="K23" i="1"/>
  <c r="K24" i="1"/>
  <c r="K25" i="1"/>
  <c r="K21" i="1"/>
  <c r="K20" i="1"/>
  <c r="K19" i="1"/>
  <c r="G29" i="1"/>
  <c r="G33" i="1" s="1"/>
  <c r="K33" i="1" s="1"/>
  <c r="G26" i="1"/>
  <c r="H14" i="1"/>
  <c r="J14" i="1"/>
  <c r="L14" i="1"/>
  <c r="L16" i="1" s="1"/>
  <c r="M14" i="1"/>
  <c r="K14" i="1"/>
  <c r="P25" i="2" l="1"/>
  <c r="Q25" i="2"/>
  <c r="K33" i="4"/>
  <c r="O33" i="1"/>
  <c r="N33" i="1"/>
  <c r="K29" i="1"/>
  <c r="K26" i="1"/>
  <c r="K34" i="1" s="1"/>
  <c r="G34" i="1"/>
  <c r="J58" i="4"/>
  <c r="L34" i="1"/>
  <c r="O29" i="1"/>
  <c r="R14" i="3"/>
  <c r="N34" i="1" l="1"/>
  <c r="M23" i="1"/>
  <c r="H33" i="1"/>
  <c r="H19" i="1"/>
  <c r="L36" i="1"/>
  <c r="H23" i="1"/>
  <c r="H29" i="1"/>
  <c r="H28" i="1"/>
  <c r="H21" i="1"/>
  <c r="H20" i="1"/>
  <c r="H26" i="1"/>
</calcChain>
</file>

<file path=xl/sharedStrings.xml><?xml version="1.0" encoding="utf-8"?>
<sst xmlns="http://schemas.openxmlformats.org/spreadsheetml/2006/main" count="1325" uniqueCount="288">
  <si>
    <t>në/lekë</t>
  </si>
  <si>
    <t>Emri i Grupit</t>
  </si>
  <si>
    <t>Kodi i grupit</t>
  </si>
  <si>
    <t>EMËRTIME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</si>
  <si>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</si>
  <si>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</si>
  <si>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</si>
  <si>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</si>
  <si>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</si>
  <si>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</si>
  <si>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</si>
  <si>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</si>
  <si>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</si>
  <si>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</si>
  <si>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</si>
  <si>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</si>
  <si>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</si>
  <si>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</si>
  <si>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</si>
  <si>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</si>
  <si>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</si>
  <si>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</si>
  <si>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</si>
  <si>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</si>
  <si>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</si>
  <si>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</si>
  <si>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</si>
  <si>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</si>
  <si>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</si>
  <si>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</si>
  <si>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</si>
  <si>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</si>
  <si>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</si>
  <si>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</si>
  <si>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</si>
  <si>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</si>
  <si>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</si>
  <si>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</si>
  <si>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</si>
  <si>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</si>
  <si>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</si>
  <si>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</si>
  <si>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</si>
  <si>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</si>
  <si>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</si>
  <si>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</si>
  <si>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</si>
  <si>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</si>
  <si>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</si>
  <si>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</si>
  <si>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</si>
  <si>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</si>
  <si>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</si>
  <si>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</si>
  <si>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</si>
  <si>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</si>
  <si>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</si>
  <si>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</si>
  <si>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</si>
  <si>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</si>
  <si>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ANEKSI nr.1 " Raporti Përmbledhës i Shpenzimeve të Ministrisë/Institucionit Buxhetor"</t>
  </si>
  <si>
    <t>Drejtuesi i Ekipit Menaxhues të Programit</t>
  </si>
  <si>
    <t>Angazhime</t>
  </si>
  <si>
    <t>Nga të ardhurat jashtë limitit</t>
  </si>
  <si>
    <t>Fakti</t>
  </si>
  <si>
    <t>Realizimi ne %</t>
  </si>
  <si>
    <t>Ndryshimi ne vlere absolute</t>
  </si>
  <si>
    <t>Total</t>
  </si>
  <si>
    <t>Plani i rishikuar</t>
  </si>
  <si>
    <t>Plani fillestar</t>
  </si>
  <si>
    <t>TVSH, Detyrim Doganor</t>
  </si>
  <si>
    <t>Financim i huaj - Grant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</si>
  <si>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</si>
  <si>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</si>
  <si>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</si>
  <si>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</si>
  <si>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</si>
  <si>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</si>
  <si>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</si>
  <si>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</si>
  <si>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</si>
  <si>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</si>
  <si>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</si>
  <si>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</si>
  <si>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</si>
  <si>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</si>
  <si>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</si>
  <si>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</si>
  <si>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</si>
  <si>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>Numri faktik</t>
  </si>
  <si>
    <t>Numri i punonjesve në Total</t>
  </si>
  <si>
    <t>Shpenzime faktike</t>
  </si>
  <si>
    <t>Te ardhura jashte limiti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</si>
  <si>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</si>
  <si>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</si>
  <si>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</si>
  <si>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</si>
  <si>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</si>
  <si>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</si>
  <si>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</si>
  <si>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</si>
  <si>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</si>
  <si>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</si>
  <si>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</si>
  <si>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</si>
  <si>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</si>
  <si>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</si>
  <si>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Drejtuesi i Ekipit 
Menaxhues të 
Programit</t>
  </si>
  <si>
    <t>Totali i Shpenzimeve të Programit</t>
  </si>
  <si>
    <t>Emertimi</t>
  </si>
  <si>
    <t>Kodi i produktit</t>
  </si>
  <si>
    <t>Shpenzime korente nga të ardhurat jashtë limitit (Kap 06)</t>
  </si>
  <si>
    <t>Total Shpenzime nga të ardhurat jashtë limitit (Kap 06)</t>
  </si>
  <si>
    <t>Nëntotali Shpenzime Kapitale me financim të huaj</t>
  </si>
  <si>
    <t>Nëntotali Shpenzime Kapitale me financim të brendshëm</t>
  </si>
  <si>
    <t>Totali Shpenzime për Investime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</si>
  <si>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</si>
  <si>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</si>
  <si>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</si>
  <si>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</si>
  <si>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</si>
  <si>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</si>
  <si>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Korente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</si>
  <si>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</si>
  <si>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</si>
  <si>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</si>
  <si>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</si>
  <si>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</si>
  <si>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</si>
  <si>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</si>
  <si>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 xml:space="preserve"> Emri i Grupit</t>
  </si>
  <si>
    <t>ANEKSI nr. 2 " Raporti mbi Ekzekutimin e Buxhetit në nivelin e Programit të Buxhetit"</t>
  </si>
  <si>
    <t>T</t>
  </si>
  <si>
    <t>Produktet e realizuara nga përdorimi i të ardhurave jashtë limitit (Nga kapitulli 06)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</si>
  <si>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</si>
  <si>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</si>
  <si>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</si>
  <si>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</si>
  <si>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</si>
  <si>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</si>
  <si>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</si>
  <si>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</si>
  <si>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</si>
  <si>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</si>
  <si>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</si>
  <si>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</si>
  <si>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</si>
  <si>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</si>
  <si>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</si>
  <si>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</si>
  <si>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</si>
  <si>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</si>
  <si>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</si>
  <si>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</si>
  <si>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</si>
  <si>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</si>
  <si>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</si>
  <si>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</si>
  <si>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</si>
  <si>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</si>
  <si>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</si>
  <si>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</si>
  <si>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ANEKSI nr.3 "Raporti i performancës së produkteve të programit"</t>
  </si>
  <si>
    <t>Nga Te ardhura jashte limiti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</si>
  <si>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</si>
  <si>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</si>
  <si>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</si>
  <si>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</si>
  <si>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</si>
  <si>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</si>
  <si>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</si>
  <si>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Totali i shpenzimeve nga të Ardhura jashte limiti</t>
  </si>
  <si>
    <t>Totali i shpenzime buxhetore</t>
  </si>
  <si>
    <t>Transferta për Buxhetet Familjare dhe Individët</t>
  </si>
  <si>
    <t>Sasia</t>
  </si>
  <si>
    <t>Kodi I Produktit</t>
  </si>
  <si>
    <t>Aneksi 3.1 "Raporti i performancës së produkteve të programit sipas artikujve"</t>
  </si>
  <si>
    <t xml:space="preserve">lekë </t>
  </si>
  <si>
    <t>Emërtimi i treguesit</t>
  </si>
  <si>
    <t>Kodi i treguesit</t>
  </si>
  <si>
    <t>Produktet</t>
  </si>
  <si>
    <t xml:space="preserve">Objektivi </t>
  </si>
  <si>
    <t>Objektivat e politikës së programit</t>
  </si>
  <si>
    <t>% e realizimit</t>
  </si>
  <si>
    <t>Ndryshimi 
(Plan - Fakt)</t>
  </si>
  <si>
    <t>Fakti 
i 
Periudhës/progresive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</si>
  <si>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</si>
  <si>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</si>
  <si>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</si>
  <si>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</si>
  <si>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</si>
  <si>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</si>
  <si>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</si>
  <si>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Qëllimi i politikës së  programit</t>
  </si>
  <si>
    <t>Emri i Programit</t>
  </si>
  <si>
    <t>Kodi i Grupit</t>
  </si>
  <si>
    <t>ANEKSI nr.4  "Raporti i realizimit të treguesve të performances së programit"</t>
  </si>
  <si>
    <t>Aneksi 2/1 "Shpenzimet e programit sipas kapitujve"</t>
  </si>
  <si>
    <t>Mbeshtetje për Kultet Fetare</t>
  </si>
  <si>
    <t>Shpenzimet e Komitetit Shtetëror për Kultet</t>
  </si>
  <si>
    <t>08480</t>
  </si>
  <si>
    <t>Mbështetje për Kultet Fetare</t>
  </si>
  <si>
    <t>Total i Komitetit Shtetëror për Kultet</t>
  </si>
  <si>
    <t>Komiteti Shtetëror për Kultet</t>
  </si>
  <si>
    <t>98709AA</t>
  </si>
  <si>
    <t>Financim i Bashkësive fetare</t>
  </si>
  <si>
    <t>98709AD</t>
  </si>
  <si>
    <t xml:space="preserve">Network rajonal mes homologësh   </t>
  </si>
  <si>
    <t>98709AC</t>
  </si>
  <si>
    <t xml:space="preserve"> M870036</t>
  </si>
  <si>
    <t>Rikonstruksion zyre</t>
  </si>
  <si>
    <t>M870124</t>
  </si>
  <si>
    <t>Projekt perfundimtar</t>
  </si>
  <si>
    <t>M870150</t>
  </si>
  <si>
    <t>Mbikekyrje punimesh</t>
  </si>
  <si>
    <t>Kolaudim punimesh</t>
  </si>
  <si>
    <t>M870326</t>
  </si>
  <si>
    <t>Mbeshtetje per Kultet Fetare</t>
  </si>
  <si>
    <t xml:space="preserve">Komiteti Shtetëror për Kultet </t>
  </si>
  <si>
    <t>Numër aktivitetesh/workshopesh</t>
  </si>
  <si>
    <t>18AQ302</t>
  </si>
  <si>
    <t>M870036</t>
  </si>
  <si>
    <t>18AQ301</t>
  </si>
  <si>
    <t>Numër pajisjesh zyre</t>
  </si>
  <si>
    <t>Numër pajisjesh</t>
  </si>
  <si>
    <t>Komiteti Shteteror per Kultet</t>
  </si>
  <si>
    <t>Garantimi i një mjedisi ku, çdo bashkësi fetare të shprehë dhe praktikojë lirisht të drejtën kushtetuese të besimit, nëpërmjet mbështetjes financiare nga shteti.</t>
  </si>
  <si>
    <t>Harmonia Fetare</t>
  </si>
  <si>
    <t>Trend në rritje</t>
  </si>
  <si>
    <t xml:space="preserve">Forcimi i  harmonisë e bashkëjetesës fetare të trashëguar, nëpërmjet  përmirësimit të kushteve të veprimtarisë së tyre arsimore e shpirtërore me anë të mbështetjes financiare dhe hartimin e akteve ligjore dhe nënligjore për këtë qëllim. </t>
  </si>
  <si>
    <t>Numër Bashkësish</t>
  </si>
  <si>
    <t>Aneksi 3.2 " Deviacioni kostos për njësi në vite"</t>
  </si>
  <si>
    <t>Line Ministry</t>
  </si>
  <si>
    <t>Kodi I Programit</t>
  </si>
  <si>
    <t>Emertimi I Programit</t>
  </si>
  <si>
    <t>KPI Target Periodicit</t>
  </si>
  <si>
    <t>Kodi I produktit</t>
  </si>
  <si>
    <t>Emertimi I Produktit</t>
  </si>
  <si>
    <t>Type Title</t>
  </si>
  <si>
    <t xml:space="preserve">Plani Fillestar Sasia </t>
  </si>
  <si>
    <t>Plani FillesTar Shpenzime</t>
  </si>
  <si>
    <t>Kosto per njesi</t>
  </si>
  <si>
    <t>Deviacioni i planit fillestar për njësi gjatë viteve</t>
  </si>
  <si>
    <t>Plani I Rishikuar Sasia</t>
  </si>
  <si>
    <t>Shpenzimet e Rishikuara</t>
  </si>
  <si>
    <t>Kosto per njesi e Rishikuar</t>
  </si>
  <si>
    <t>Deviacioni i planit të rishikuar për njësi gjate viteve</t>
  </si>
  <si>
    <t>Sasia Faktike</t>
  </si>
  <si>
    <t>Shpenzime Faktike</t>
  </si>
  <si>
    <t>Kosto per njesi Fakt</t>
  </si>
  <si>
    <t>Deviacioni i kostos faktike për njësi gjate viteve</t>
  </si>
  <si>
    <t>Blerje pajisje kompjuterike</t>
  </si>
  <si>
    <t>Rikonsruksion zyrash</t>
  </si>
  <si>
    <t>Dokument/studim reflektues indarë sipas zonave gjeografike për marrëdhënien shtet-fe në nivel lokal</t>
  </si>
  <si>
    <t>Pajisje zyre te blera</t>
  </si>
  <si>
    <t>Network rajonal mes homologësh</t>
  </si>
  <si>
    <t>M870023</t>
  </si>
  <si>
    <t>Blerje mobilje zyre</t>
  </si>
  <si>
    <t>Pajisje elektrike dhe elektronike</t>
  </si>
  <si>
    <t>M870018</t>
  </si>
  <si>
    <t>1</t>
  </si>
  <si>
    <t>132</t>
  </si>
  <si>
    <t>Mbikeqyrje punimesh</t>
  </si>
  <si>
    <t>Numer Bashkësish</t>
  </si>
  <si>
    <t>2</t>
  </si>
  <si>
    <t>0,15</t>
  </si>
  <si>
    <t>3</t>
  </si>
  <si>
    <t>Viti paraardhës 2024</t>
  </si>
  <si>
    <t>Plani Fillestar
 Vjetor 
Viti 2025</t>
  </si>
  <si>
    <t>Plani Vjetor
 i Rishikuar
 Viti 2025</t>
  </si>
  <si>
    <t>M870340</t>
  </si>
  <si>
    <t>Pajisje kompjuterike</t>
  </si>
  <si>
    <t>Buxheti Vjetor 
Plan Fillestar 
Viti 2025</t>
  </si>
  <si>
    <t>Buxheti Vjetor 
Plan i Rishikuar 
Viti 2025</t>
  </si>
  <si>
    <t>0.1</t>
  </si>
  <si>
    <t>ANEKSI 1.1 "Raporti i Shpenzimeve të Komitetit Shtetëror për Kultet</t>
  </si>
  <si>
    <t>Aneksi 1.2 "Shpenzimet Buxhetore në Total Programi /Komiteti Shtetëror për Kultet</t>
  </si>
  <si>
    <t>166,667</t>
  </si>
  <si>
    <t>Periudha e Raportimit  8 mujori i vitit 2025.</t>
  </si>
  <si>
    <t>Periudha e Raportimit 8 mujori i vitit 2025.</t>
  </si>
  <si>
    <t xml:space="preserve">Periudha e Raportimit 8 -mujori i vitit 2025. </t>
  </si>
  <si>
    <t>Periudha e Raportimit 8-mujori i vitit 2025.</t>
  </si>
  <si>
    <t>Periudha e Raportimit  8- mujori i  vitit 2025.</t>
  </si>
  <si>
    <t>Periudha e Raportimit  8-mujori  i vitit 2025.</t>
  </si>
  <si>
    <t>90</t>
  </si>
  <si>
    <t>91</t>
  </si>
  <si>
    <t>95</t>
  </si>
  <si>
    <t>Periudha e Raportimit 8 - mujori viti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</si>
</sst>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"/>
    <numFmt numFmtId="165" formatCode="#,##0.0"/>
    <numFmt numFmtId="166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8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name val="SansSerif"/>
      <family val="2"/>
    </font>
    <font>
      <b/>
      <sz val="7"/>
      <name val="Arial"/>
      <family val="2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9"/>
      <name val="SansSerif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i/>
      <sz val="7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b/>
      <sz val="8"/>
      <name val="SansSerif"/>
      <family val="2"/>
    </font>
    <font>
      <sz val="8"/>
      <color rgb="FF000000"/>
      <name val="Arial"/>
      <family val="2"/>
    </font>
    <font>
      <b/>
      <sz val="11"/>
      <name val="SansSerif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SansSerif"/>
      <family val="2"/>
    </font>
    <font>
      <b/>
      <u/>
      <sz val="12"/>
      <name val="Arial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E6E6E6"/>
      </patternFill>
    </fill>
    <fill>
      <patternFill patternType="solid">
        <fgColor theme="6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 style="thin">
        <color indexed="64"/>
      </left>
      <right/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00000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double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 style="double">
        <color rgb="FF050505"/>
      </right>
      <top style="thin">
        <color rgb="FF050505"/>
      </top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50505"/>
      </left>
      <right style="hair">
        <color rgb="FF050505"/>
      </right>
      <top style="hair">
        <color rgb="FF050505"/>
      </top>
      <bottom style="hair">
        <color rgb="FF050505"/>
      </bottom>
      <diagonal/>
    </border>
    <border>
      <left style="hair">
        <color rgb="FF050505"/>
      </left>
      <right style="hair">
        <color rgb="FF050505"/>
      </right>
      <top style="hair">
        <color rgb="FF050505"/>
      </top>
      <bottom style="hair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hair">
        <color rgb="FF050505"/>
      </bottom>
      <diagonal/>
    </border>
    <border>
      <left style="thin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50505"/>
      </left>
      <right style="hair">
        <color rgb="FF050505"/>
      </right>
      <top style="double">
        <color rgb="FF050505"/>
      </top>
      <bottom style="hair">
        <color rgb="FF050505"/>
      </bottom>
      <diagonal/>
    </border>
    <border>
      <left style="hair">
        <color rgb="FF050505"/>
      </left>
      <right style="hair">
        <color rgb="FF050505"/>
      </right>
      <top style="double">
        <color rgb="FF050505"/>
      </top>
      <bottom style="hair">
        <color rgb="FF050505"/>
      </bottom>
      <diagonal/>
    </border>
    <border>
      <left style="hair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50505"/>
      </top>
      <bottom/>
      <diagonal/>
    </border>
    <border>
      <left/>
      <right/>
      <top/>
      <bottom style="thin">
        <color rgb="FF050505"/>
      </bottom>
      <diagonal/>
    </border>
  </borders>
  <cellStyleXfs count="7">
    <xf numFmtId="0" fontId="0" fillId="0" borderId="0"/>
    <xf numFmtId="0" fontId="4" fillId="40" borderId="2"/>
    <xf numFmtId="0" fontId="4" fillId="40" borderId="2"/>
    <xf numFmtId="0" fontId="4" fillId="40" borderId="2"/>
    <xf numFmtId="0" fontId="4" fillId="40" borderId="2"/>
    <xf numFmtId="0" fontId="4" fillId="40" borderId="2"/>
    <xf numFmtId="43" fontId="4" fillId="0" borderId="0" applyFont="0" applyFill="0" applyBorder="0" applyAlignment="0" applyProtection="0"/>
  </cellStyleXfs>
  <cellXfs count="67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0" fillId="40" borderId="2" xfId="1" applyFont="1"/>
    <xf numFmtId="0" fontId="0" fillId="40" borderId="2" xfId="1" applyFont="1" applyAlignment="1" applyProtection="1">
      <alignment wrapText="1"/>
      <protection locked="0"/>
    </xf>
    <xf numFmtId="0" fontId="3" fillId="40" borderId="9" xfId="1" applyFont="1" applyBorder="1" applyAlignment="1">
      <alignment horizontal="left" vertical="center"/>
    </xf>
    <xf numFmtId="0" fontId="12" fillId="40" borderId="9" xfId="1" applyFont="1" applyBorder="1" applyAlignment="1">
      <alignment horizontal="center" vertical="center" wrapText="1"/>
    </xf>
    <xf numFmtId="0" fontId="11" fillId="40" borderId="9" xfId="1" applyFont="1" applyBorder="1" applyAlignment="1">
      <alignment horizontal="center" vertical="center" wrapText="1"/>
    </xf>
    <xf numFmtId="0" fontId="11" fillId="40" borderId="9" xfId="1" applyFont="1" applyBorder="1" applyAlignment="1">
      <alignment horizontal="center" vertical="center"/>
    </xf>
    <xf numFmtId="0" fontId="13" fillId="40" borderId="2" xfId="1" applyFont="1" applyAlignment="1">
      <alignment horizontal="left" vertical="top"/>
    </xf>
    <xf numFmtId="0" fontId="0" fillId="40" borderId="2" xfId="2" applyFont="1"/>
    <xf numFmtId="0" fontId="0" fillId="40" borderId="2" xfId="2" applyFont="1" applyAlignment="1" applyProtection="1">
      <alignment wrapText="1"/>
      <protection locked="0"/>
    </xf>
    <xf numFmtId="0" fontId="3" fillId="40" borderId="9" xfId="2" applyFont="1" applyBorder="1" applyAlignment="1">
      <alignment horizontal="left" vertical="center"/>
    </xf>
    <xf numFmtId="0" fontId="13" fillId="40" borderId="2" xfId="2" applyFont="1" applyAlignment="1">
      <alignment horizontal="left" vertical="top"/>
    </xf>
    <xf numFmtId="0" fontId="15" fillId="40" borderId="2" xfId="3" applyFont="1"/>
    <xf numFmtId="0" fontId="15" fillId="40" borderId="2" xfId="3" applyFont="1" applyAlignment="1" applyProtection="1">
      <alignment wrapText="1"/>
      <protection locked="0"/>
    </xf>
    <xf numFmtId="0" fontId="16" fillId="40" borderId="2" xfId="3" applyFont="1" applyAlignment="1">
      <alignment horizontal="left" vertical="center"/>
    </xf>
    <xf numFmtId="0" fontId="16" fillId="40" borderId="27" xfId="3" applyFont="1" applyBorder="1" applyAlignment="1">
      <alignment horizontal="left" vertical="center"/>
    </xf>
    <xf numFmtId="0" fontId="16" fillId="40" borderId="9" xfId="3" applyFont="1" applyBorder="1" applyAlignment="1">
      <alignment horizontal="left" vertical="center"/>
    </xf>
    <xf numFmtId="0" fontId="17" fillId="40" borderId="2" xfId="3" applyFont="1" applyAlignment="1">
      <alignment horizontal="left" vertical="top"/>
    </xf>
    <xf numFmtId="0" fontId="15" fillId="40" borderId="2" xfId="4" applyFont="1"/>
    <xf numFmtId="0" fontId="15" fillId="40" borderId="2" xfId="4" applyFont="1" applyAlignment="1" applyProtection="1">
      <alignment wrapText="1"/>
      <protection locked="0"/>
    </xf>
    <xf numFmtId="0" fontId="17" fillId="40" borderId="2" xfId="4" applyFont="1" applyAlignment="1">
      <alignment horizontal="left" vertical="top"/>
    </xf>
    <xf numFmtId="0" fontId="6" fillId="39" borderId="29" xfId="4" applyFont="1" applyFill="1" applyBorder="1" applyAlignment="1">
      <alignment horizontal="left" vertical="center" wrapText="1"/>
    </xf>
    <xf numFmtId="0" fontId="6" fillId="39" borderId="37" xfId="4" applyFont="1" applyFill="1" applyBorder="1" applyAlignment="1">
      <alignment horizontal="left" vertical="center" wrapText="1"/>
    </xf>
    <xf numFmtId="0" fontId="6" fillId="39" borderId="4" xfId="4" applyFont="1" applyFill="1" applyBorder="1" applyAlignment="1">
      <alignment horizontal="left" vertical="center" wrapText="1"/>
    </xf>
    <xf numFmtId="0" fontId="6" fillId="39" borderId="3" xfId="4" applyFont="1" applyFill="1" applyBorder="1" applyAlignment="1">
      <alignment horizontal="left" vertical="center" wrapText="1"/>
    </xf>
    <xf numFmtId="0" fontId="11" fillId="40" borderId="49" xfId="1" applyFont="1" applyBorder="1" applyAlignment="1">
      <alignment horizontal="center" vertical="center" wrapText="1"/>
    </xf>
    <xf numFmtId="0" fontId="12" fillId="40" borderId="19" xfId="1" applyFont="1" applyBorder="1" applyAlignment="1">
      <alignment horizontal="center" vertical="center" wrapText="1"/>
    </xf>
    <xf numFmtId="0" fontId="11" fillId="40" borderId="19" xfId="1" applyFont="1" applyBorder="1" applyAlignment="1">
      <alignment horizontal="center" vertical="center" wrapText="1"/>
    </xf>
    <xf numFmtId="0" fontId="11" fillId="40" borderId="52" xfId="1" applyFont="1" applyBorder="1" applyAlignment="1">
      <alignment horizontal="center" vertical="center"/>
    </xf>
    <xf numFmtId="0" fontId="0" fillId="40" borderId="2" xfId="5" applyFont="1"/>
    <xf numFmtId="0" fontId="0" fillId="40" borderId="2" xfId="5" applyFont="1" applyAlignment="1" applyProtection="1">
      <alignment wrapText="1"/>
      <protection locked="0"/>
    </xf>
    <xf numFmtId="0" fontId="3" fillId="40" borderId="2" xfId="5" applyFont="1" applyAlignment="1">
      <alignment vertical="center"/>
    </xf>
    <xf numFmtId="0" fontId="3" fillId="40" borderId="56" xfId="5" applyFont="1" applyBorder="1" applyAlignment="1">
      <alignment vertical="center"/>
    </xf>
    <xf numFmtId="0" fontId="3" fillId="40" borderId="27" xfId="5" applyFont="1" applyBorder="1" applyAlignment="1">
      <alignment vertical="center"/>
    </xf>
    <xf numFmtId="0" fontId="3" fillId="40" borderId="58" xfId="5" applyFont="1" applyBorder="1" applyAlignment="1">
      <alignment vertical="center"/>
    </xf>
    <xf numFmtId="0" fontId="12" fillId="40" borderId="63" xfId="5" applyFont="1" applyBorder="1" applyAlignment="1">
      <alignment horizontal="center" vertical="center" wrapText="1"/>
    </xf>
    <xf numFmtId="0" fontId="12" fillId="40" borderId="19" xfId="5" applyFont="1" applyBorder="1" applyAlignment="1">
      <alignment horizontal="center" vertical="center" wrapText="1"/>
    </xf>
    <xf numFmtId="0" fontId="11" fillId="40" borderId="20" xfId="5" applyFont="1" applyBorder="1" applyAlignment="1">
      <alignment horizontal="center" vertical="center"/>
    </xf>
    <xf numFmtId="0" fontId="11" fillId="40" borderId="9" xfId="5" applyFont="1" applyBorder="1" applyAlignment="1">
      <alignment horizontal="center" vertical="center"/>
    </xf>
    <xf numFmtId="0" fontId="13" fillId="40" borderId="2" xfId="5" applyFont="1" applyAlignment="1">
      <alignment horizontal="left" vertical="top"/>
    </xf>
    <xf numFmtId="0" fontId="15" fillId="40" borderId="2" xfId="1" applyFont="1" applyAlignment="1" applyProtection="1">
      <alignment wrapText="1"/>
      <protection locked="0"/>
    </xf>
    <xf numFmtId="0" fontId="17" fillId="40" borderId="2" xfId="1" applyFont="1" applyAlignment="1">
      <alignment horizontal="left" vertical="top"/>
    </xf>
    <xf numFmtId="0" fontId="15" fillId="40" borderId="2" xfId="1" applyFont="1"/>
    <xf numFmtId="0" fontId="22" fillId="40" borderId="27" xfId="1" applyFont="1" applyBorder="1" applyAlignment="1">
      <alignment horizontal="left" vertical="center"/>
    </xf>
    <xf numFmtId="0" fontId="22" fillId="38" borderId="2" xfId="1" applyFont="1" applyFill="1" applyAlignment="1">
      <alignment horizontal="left" vertical="center"/>
    </xf>
    <xf numFmtId="0" fontId="21" fillId="40" borderId="71" xfId="1" applyFont="1" applyBorder="1" applyAlignment="1">
      <alignment horizontal="left" vertical="center" wrapText="1"/>
    </xf>
    <xf numFmtId="0" fontId="25" fillId="40" borderId="74" xfId="1" applyFont="1" applyBorder="1" applyAlignment="1">
      <alignment horizontal="center" vertical="center"/>
    </xf>
    <xf numFmtId="0" fontId="25" fillId="40" borderId="75" xfId="1" applyFont="1" applyBorder="1" applyAlignment="1">
      <alignment horizontal="center" vertical="center" wrapText="1"/>
    </xf>
    <xf numFmtId="0" fontId="27" fillId="40" borderId="75" xfId="1" applyFont="1" applyBorder="1" applyAlignment="1">
      <alignment horizontal="center" vertical="center" wrapText="1"/>
    </xf>
    <xf numFmtId="0" fontId="23" fillId="40" borderId="16" xfId="1" applyFont="1" applyBorder="1" applyAlignment="1">
      <alignment horizontal="center" vertical="center" wrapText="1"/>
    </xf>
    <xf numFmtId="0" fontId="23" fillId="40" borderId="82" xfId="1" applyFont="1" applyBorder="1" applyAlignment="1">
      <alignment horizontal="center" vertical="center" wrapText="1"/>
    </xf>
    <xf numFmtId="0" fontId="28" fillId="39" borderId="85" xfId="1" applyFont="1" applyFill="1" applyBorder="1" applyAlignment="1">
      <alignment horizontal="center" vertical="center" wrapText="1"/>
    </xf>
    <xf numFmtId="0" fontId="28" fillId="39" borderId="88" xfId="1" applyFont="1" applyFill="1" applyBorder="1" applyAlignment="1">
      <alignment horizontal="center" vertical="center" wrapText="1"/>
    </xf>
    <xf numFmtId="0" fontId="21" fillId="40" borderId="2" xfId="1" applyFont="1" applyAlignment="1">
      <alignment horizontal="left" vertical="top"/>
    </xf>
    <xf numFmtId="0" fontId="18" fillId="14" borderId="8" xfId="0" applyFont="1" applyFill="1" applyBorder="1" applyAlignment="1">
      <alignment horizontal="center" vertical="center" wrapText="1"/>
    </xf>
    <xf numFmtId="0" fontId="18" fillId="17" borderId="10" xfId="0" applyFont="1" applyFill="1" applyBorder="1" applyAlignment="1">
      <alignment horizontal="center" vertical="center" wrapText="1"/>
    </xf>
    <xf numFmtId="0" fontId="18" fillId="18" borderId="11" xfId="0" applyFont="1" applyFill="1" applyBorder="1" applyAlignment="1">
      <alignment horizontal="center" vertical="center" wrapText="1"/>
    </xf>
    <xf numFmtId="0" fontId="18" fillId="19" borderId="12" xfId="0" applyFont="1" applyFill="1" applyBorder="1" applyAlignment="1">
      <alignment horizontal="center" vertical="center" wrapText="1"/>
    </xf>
    <xf numFmtId="0" fontId="18" fillId="20" borderId="13" xfId="0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horizontal="center" vertical="center" wrapText="1"/>
    </xf>
    <xf numFmtId="0" fontId="18" fillId="39" borderId="37" xfId="3" applyFont="1" applyFill="1" applyBorder="1" applyAlignment="1">
      <alignment horizontal="left" vertical="center"/>
    </xf>
    <xf numFmtId="0" fontId="18" fillId="39" borderId="35" xfId="3" applyFont="1" applyFill="1" applyBorder="1" applyAlignment="1">
      <alignment horizontal="right" vertical="center"/>
    </xf>
    <xf numFmtId="164" fontId="18" fillId="39" borderId="34" xfId="3" applyNumberFormat="1" applyFont="1" applyFill="1" applyBorder="1" applyAlignment="1">
      <alignment horizontal="left" vertical="center"/>
    </xf>
    <xf numFmtId="0" fontId="18" fillId="39" borderId="10" xfId="3" applyFont="1" applyFill="1" applyBorder="1" applyAlignment="1">
      <alignment horizontal="center" vertical="center" wrapText="1"/>
    </xf>
    <xf numFmtId="0" fontId="18" fillId="39" borderId="11" xfId="3" applyFont="1" applyFill="1" applyBorder="1" applyAlignment="1">
      <alignment horizontal="center" vertical="center" wrapText="1"/>
    </xf>
    <xf numFmtId="0" fontId="18" fillId="39" borderId="12" xfId="3" applyFont="1" applyFill="1" applyBorder="1" applyAlignment="1">
      <alignment horizontal="center" vertical="center" wrapText="1"/>
    </xf>
    <xf numFmtId="0" fontId="18" fillId="39" borderId="13" xfId="3" applyFont="1" applyFill="1" applyBorder="1" applyAlignment="1">
      <alignment horizontal="center" vertical="center" wrapText="1"/>
    </xf>
    <xf numFmtId="0" fontId="18" fillId="39" borderId="14" xfId="3" applyFont="1" applyFill="1" applyBorder="1" applyAlignment="1">
      <alignment horizontal="center" vertical="center" wrapText="1"/>
    </xf>
    <xf numFmtId="0" fontId="21" fillId="40" borderId="70" xfId="1" applyFont="1" applyBorder="1" applyAlignment="1">
      <alignment horizontal="center" vertical="center"/>
    </xf>
    <xf numFmtId="0" fontId="21" fillId="40" borderId="70" xfId="1" applyFont="1" applyBorder="1" applyAlignment="1">
      <alignment horizontal="left" vertical="center"/>
    </xf>
    <xf numFmtId="3" fontId="21" fillId="40" borderId="70" xfId="1" applyNumberFormat="1" applyFont="1" applyBorder="1" applyAlignment="1">
      <alignment horizontal="right" vertical="center"/>
    </xf>
    <xf numFmtId="0" fontId="21" fillId="40" borderId="72" xfId="1" applyFont="1" applyBorder="1" applyAlignment="1">
      <alignment horizontal="center" vertical="center"/>
    </xf>
    <xf numFmtId="0" fontId="32" fillId="40" borderId="2" xfId="1" applyFont="1" applyAlignment="1" applyProtection="1">
      <alignment wrapText="1"/>
      <protection locked="0"/>
    </xf>
    <xf numFmtId="0" fontId="22" fillId="38" borderId="72" xfId="1" applyFont="1" applyFill="1" applyBorder="1" applyAlignment="1">
      <alignment horizontal="center" vertical="center"/>
    </xf>
    <xf numFmtId="0" fontId="21" fillId="38" borderId="81" xfId="1" applyFont="1" applyFill="1" applyBorder="1" applyAlignment="1">
      <alignment horizontal="left" vertical="center" wrapText="1"/>
    </xf>
    <xf numFmtId="0" fontId="22" fillId="38" borderId="70" xfId="1" applyFont="1" applyFill="1" applyBorder="1" applyAlignment="1">
      <alignment horizontal="center" vertical="center"/>
    </xf>
    <xf numFmtId="0" fontId="22" fillId="38" borderId="80" xfId="1" applyFont="1" applyFill="1" applyBorder="1" applyAlignment="1">
      <alignment horizontal="right" vertical="center" wrapText="1"/>
    </xf>
    <xf numFmtId="0" fontId="22" fillId="38" borderId="70" xfId="1" applyFont="1" applyFill="1" applyBorder="1" applyAlignment="1">
      <alignment horizontal="right" vertical="center" wrapText="1"/>
    </xf>
    <xf numFmtId="0" fontId="22" fillId="38" borderId="70" xfId="1" applyFont="1" applyFill="1" applyBorder="1" applyAlignment="1">
      <alignment horizontal="right" vertical="center"/>
    </xf>
    <xf numFmtId="0" fontId="22" fillId="38" borderId="69" xfId="1" applyFont="1" applyFill="1" applyBorder="1" applyAlignment="1">
      <alignment horizontal="right" vertical="center"/>
    </xf>
    <xf numFmtId="0" fontId="24" fillId="38" borderId="78" xfId="1" applyFont="1" applyFill="1" applyBorder="1" applyAlignment="1">
      <alignment horizontal="center" vertical="center"/>
    </xf>
    <xf numFmtId="0" fontId="21" fillId="38" borderId="71" xfId="1" applyFont="1" applyFill="1" applyBorder="1" applyAlignment="1">
      <alignment horizontal="left" vertical="center" wrapText="1"/>
    </xf>
    <xf numFmtId="0" fontId="21" fillId="38" borderId="70" xfId="1" applyFont="1" applyFill="1" applyBorder="1" applyAlignment="1">
      <alignment horizontal="right" vertical="center"/>
    </xf>
    <xf numFmtId="0" fontId="21" fillId="38" borderId="70" xfId="1" applyFont="1" applyFill="1" applyBorder="1" applyAlignment="1">
      <alignment horizontal="right" vertical="center" wrapText="1"/>
    </xf>
    <xf numFmtId="0" fontId="21" fillId="38" borderId="69" xfId="1" applyFont="1" applyFill="1" applyBorder="1" applyAlignment="1">
      <alignment horizontal="right" vertical="center"/>
    </xf>
    <xf numFmtId="0" fontId="22" fillId="40" borderId="27" xfId="1" applyFont="1" applyBorder="1" applyAlignment="1">
      <alignment horizontal="left" vertical="center" wrapText="1"/>
    </xf>
    <xf numFmtId="0" fontId="23" fillId="40" borderId="67" xfId="1" applyFont="1" applyBorder="1" applyAlignment="1">
      <alignment vertical="center" wrapText="1"/>
    </xf>
    <xf numFmtId="0" fontId="22" fillId="40" borderId="42" xfId="1" applyFont="1" applyBorder="1" applyAlignment="1">
      <alignment horizontal="left" vertical="center" wrapText="1"/>
    </xf>
    <xf numFmtId="0" fontId="22" fillId="40" borderId="61" xfId="1" applyFont="1" applyBorder="1" applyAlignment="1">
      <alignment horizontal="left" vertical="center"/>
    </xf>
    <xf numFmtId="0" fontId="23" fillId="40" borderId="89" xfId="1" applyFont="1" applyBorder="1" applyAlignment="1">
      <alignment vertical="center"/>
    </xf>
    <xf numFmtId="0" fontId="23" fillId="40" borderId="89" xfId="1" applyFont="1" applyBorder="1" applyAlignment="1">
      <alignment vertical="center" wrapText="1"/>
    </xf>
    <xf numFmtId="0" fontId="22" fillId="40" borderId="60" xfId="1" applyFont="1" applyBorder="1" applyAlignment="1">
      <alignment horizontal="left" vertical="center"/>
    </xf>
    <xf numFmtId="0" fontId="22" fillId="40" borderId="61" xfId="1" applyFont="1" applyBorder="1" applyAlignment="1">
      <alignment horizontal="center" vertical="center" wrapText="1"/>
    </xf>
    <xf numFmtId="0" fontId="1" fillId="40" borderId="2" xfId="1" applyFont="1" applyAlignment="1">
      <alignment horizontal="left" vertical="top"/>
    </xf>
    <xf numFmtId="0" fontId="11" fillId="40" borderId="52" xfId="1" applyFont="1" applyBorder="1" applyAlignment="1">
      <alignment horizontal="center" vertical="center" wrapText="1"/>
    </xf>
    <xf numFmtId="0" fontId="10" fillId="40" borderId="2" xfId="2" applyFont="1" applyAlignment="1">
      <alignment horizontal="center" vertical="center"/>
    </xf>
    <xf numFmtId="0" fontId="10" fillId="40" borderId="2" xfId="2" applyFont="1" applyAlignment="1">
      <alignment horizontal="left" vertical="center"/>
    </xf>
    <xf numFmtId="3" fontId="10" fillId="40" borderId="2" xfId="2" applyNumberFormat="1" applyFont="1" applyAlignment="1">
      <alignment horizontal="right" vertical="center"/>
    </xf>
    <xf numFmtId="0" fontId="10" fillId="40" borderId="2" xfId="5" applyFont="1" applyAlignment="1">
      <alignment horizontal="center" vertical="center"/>
    </xf>
    <xf numFmtId="0" fontId="10" fillId="40" borderId="2" xfId="5" applyFont="1" applyAlignment="1">
      <alignment horizontal="left" vertical="center" wrapText="1"/>
    </xf>
    <xf numFmtId="0" fontId="10" fillId="40" borderId="2" xfId="5" applyFont="1" applyAlignment="1">
      <alignment horizontal="left" vertical="center"/>
    </xf>
    <xf numFmtId="3" fontId="10" fillId="40" borderId="2" xfId="5" applyNumberFormat="1" applyFont="1" applyAlignment="1">
      <alignment horizontal="right" vertical="center"/>
    </xf>
    <xf numFmtId="0" fontId="10" fillId="40" borderId="2" xfId="1" applyFont="1" applyAlignment="1">
      <alignment horizontal="center" vertical="center"/>
    </xf>
    <xf numFmtId="0" fontId="10" fillId="40" borderId="2" xfId="1" applyFont="1" applyAlignment="1">
      <alignment horizontal="left" vertical="center" wrapText="1"/>
    </xf>
    <xf numFmtId="0" fontId="10" fillId="40" borderId="2" xfId="1" applyFont="1" applyAlignment="1">
      <alignment horizontal="left" vertical="center"/>
    </xf>
    <xf numFmtId="3" fontId="10" fillId="40" borderId="2" xfId="1" applyNumberFormat="1" applyFont="1" applyAlignment="1">
      <alignment horizontal="right" vertical="center"/>
    </xf>
    <xf numFmtId="0" fontId="18" fillId="39" borderId="10" xfId="4" applyFont="1" applyFill="1" applyBorder="1" applyAlignment="1">
      <alignment horizontal="center" vertical="center" wrapText="1"/>
    </xf>
    <xf numFmtId="0" fontId="18" fillId="39" borderId="44" xfId="4" applyFont="1" applyFill="1" applyBorder="1" applyAlignment="1">
      <alignment horizontal="center" vertical="center" wrapText="1"/>
    </xf>
    <xf numFmtId="0" fontId="18" fillId="39" borderId="13" xfId="4" applyFont="1" applyFill="1" applyBorder="1" applyAlignment="1">
      <alignment horizontal="center" vertical="center" wrapText="1"/>
    </xf>
    <xf numFmtId="0" fontId="18" fillId="39" borderId="12" xfId="4" applyFont="1" applyFill="1" applyBorder="1" applyAlignment="1">
      <alignment horizontal="center" vertical="center" wrapText="1"/>
    </xf>
    <xf numFmtId="0" fontId="18" fillId="39" borderId="45" xfId="4" applyFont="1" applyFill="1" applyBorder="1" applyAlignment="1">
      <alignment horizontal="center" vertical="center" wrapText="1"/>
    </xf>
    <xf numFmtId="0" fontId="18" fillId="39" borderId="43" xfId="4" applyFont="1" applyFill="1" applyBorder="1" applyAlignment="1">
      <alignment horizontal="center" vertical="center" wrapText="1"/>
    </xf>
    <xf numFmtId="3" fontId="0" fillId="40" borderId="2" xfId="1" applyNumberFormat="1" applyFont="1"/>
    <xf numFmtId="0" fontId="11" fillId="40" borderId="92" xfId="1" applyFont="1" applyBorder="1" applyAlignment="1">
      <alignment horizontal="center" vertical="center"/>
    </xf>
    <xf numFmtId="0" fontId="12" fillId="40" borderId="42" xfId="1" applyFont="1" applyBorder="1" applyAlignment="1">
      <alignment horizontal="center" vertical="center" wrapText="1"/>
    </xf>
    <xf numFmtId="0" fontId="17" fillId="41" borderId="2" xfId="3" applyFont="1" applyFill="1" applyAlignment="1">
      <alignment horizontal="left" vertical="top"/>
    </xf>
    <xf numFmtId="0" fontId="8" fillId="39" borderId="93" xfId="4" applyFont="1" applyFill="1" applyBorder="1" applyAlignment="1">
      <alignment horizontal="center" vertical="center"/>
    </xf>
    <xf numFmtId="0" fontId="8" fillId="39" borderId="90" xfId="4" applyFont="1" applyFill="1" applyBorder="1" applyAlignment="1">
      <alignment horizontal="center" vertical="center"/>
    </xf>
    <xf numFmtId="0" fontId="18" fillId="39" borderId="90" xfId="4" applyFont="1" applyFill="1" applyBorder="1" applyAlignment="1">
      <alignment horizontal="center" vertical="center"/>
    </xf>
    <xf numFmtId="0" fontId="18" fillId="39" borderId="91" xfId="4" applyFont="1" applyFill="1" applyBorder="1" applyAlignment="1">
      <alignment horizontal="center" vertical="center"/>
    </xf>
    <xf numFmtId="0" fontId="36" fillId="40" borderId="95" xfId="4" applyFont="1" applyBorder="1" applyAlignment="1">
      <alignment horizontal="center" vertical="center"/>
    </xf>
    <xf numFmtId="0" fontId="18" fillId="40" borderId="95" xfId="4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 wrapText="1"/>
    </xf>
    <xf numFmtId="0" fontId="20" fillId="0" borderId="98" xfId="3" applyFont="1" applyFill="1" applyBorder="1" applyAlignment="1">
      <alignment horizontal="left" vertical="center" wrapText="1"/>
    </xf>
    <xf numFmtId="0" fontId="40" fillId="41" borderId="98" xfId="0" applyFont="1" applyFill="1" applyBorder="1" applyAlignment="1">
      <alignment horizontal="center" vertical="center" wrapText="1"/>
    </xf>
    <xf numFmtId="3" fontId="19" fillId="40" borderId="98" xfId="4" applyNumberFormat="1" applyFont="1" applyBorder="1" applyAlignment="1">
      <alignment horizontal="right" vertical="center"/>
    </xf>
    <xf numFmtId="0" fontId="41" fillId="41" borderId="98" xfId="0" applyFont="1" applyFill="1" applyBorder="1" applyAlignment="1">
      <alignment horizontal="center" vertical="center" wrapText="1"/>
    </xf>
    <xf numFmtId="0" fontId="20" fillId="0" borderId="97" xfId="3" applyFont="1" applyFill="1" applyBorder="1" applyAlignment="1">
      <alignment horizontal="center" vertical="center"/>
    </xf>
    <xf numFmtId="0" fontId="37" fillId="40" borderId="98" xfId="4" applyFont="1" applyBorder="1" applyAlignment="1">
      <alignment horizontal="left" vertical="center"/>
    </xf>
    <xf numFmtId="0" fontId="37" fillId="40" borderId="97" xfId="4" applyFont="1" applyBorder="1" applyAlignment="1">
      <alignment horizontal="center" vertical="center"/>
    </xf>
    <xf numFmtId="0" fontId="37" fillId="40" borderId="98" xfId="4" applyFont="1" applyBorder="1" applyAlignment="1">
      <alignment horizontal="left" vertical="center" wrapText="1"/>
    </xf>
    <xf numFmtId="0" fontId="36" fillId="40" borderId="98" xfId="4" applyFont="1" applyBorder="1" applyAlignment="1">
      <alignment horizontal="center" vertical="center"/>
    </xf>
    <xf numFmtId="0" fontId="18" fillId="40" borderId="98" xfId="4" applyFont="1" applyBorder="1" applyAlignment="1">
      <alignment horizontal="center" vertical="center"/>
    </xf>
    <xf numFmtId="0" fontId="37" fillId="38" borderId="97" xfId="4" applyFont="1" applyFill="1" applyBorder="1" applyAlignment="1">
      <alignment horizontal="center" vertical="center" wrapText="1"/>
    </xf>
    <xf numFmtId="0" fontId="37" fillId="38" borderId="98" xfId="4" applyFont="1" applyFill="1" applyBorder="1" applyAlignment="1">
      <alignment horizontal="left" vertical="center" wrapText="1"/>
    </xf>
    <xf numFmtId="0" fontId="20" fillId="38" borderId="98" xfId="4" applyFont="1" applyFill="1" applyBorder="1" applyAlignment="1">
      <alignment horizontal="right" vertical="center" wrapText="1"/>
    </xf>
    <xf numFmtId="3" fontId="19" fillId="38" borderId="98" xfId="4" applyNumberFormat="1" applyFont="1" applyFill="1" applyBorder="1" applyAlignment="1">
      <alignment horizontal="right" vertical="center" wrapText="1"/>
    </xf>
    <xf numFmtId="0" fontId="19" fillId="38" borderId="98" xfId="4" applyFont="1" applyFill="1" applyBorder="1" applyAlignment="1">
      <alignment horizontal="right" vertical="center" wrapText="1"/>
    </xf>
    <xf numFmtId="0" fontId="19" fillId="38" borderId="99" xfId="4" applyFont="1" applyFill="1" applyBorder="1" applyAlignment="1">
      <alignment horizontal="right" vertical="center" wrapText="1"/>
    </xf>
    <xf numFmtId="0" fontId="37" fillId="38" borderId="100" xfId="4" applyFont="1" applyFill="1" applyBorder="1" applyAlignment="1">
      <alignment horizontal="center" vertical="center" wrapText="1"/>
    </xf>
    <xf numFmtId="0" fontId="37" fillId="38" borderId="101" xfId="4" applyFont="1" applyFill="1" applyBorder="1" applyAlignment="1">
      <alignment horizontal="left" vertical="center" wrapText="1"/>
    </xf>
    <xf numFmtId="0" fontId="20" fillId="38" borderId="101" xfId="4" applyFont="1" applyFill="1" applyBorder="1" applyAlignment="1">
      <alignment horizontal="right" vertical="center" wrapText="1"/>
    </xf>
    <xf numFmtId="3" fontId="19" fillId="38" borderId="101" xfId="4" applyNumberFormat="1" applyFont="1" applyFill="1" applyBorder="1" applyAlignment="1">
      <alignment horizontal="right" vertical="center" wrapText="1"/>
    </xf>
    <xf numFmtId="0" fontId="19" fillId="38" borderId="101" xfId="4" applyFont="1" applyFill="1" applyBorder="1" applyAlignment="1">
      <alignment horizontal="right" vertical="center" wrapText="1"/>
    </xf>
    <xf numFmtId="0" fontId="19" fillId="38" borderId="102" xfId="4" applyFont="1" applyFill="1" applyBorder="1" applyAlignment="1">
      <alignment horizontal="right" vertical="center" wrapText="1"/>
    </xf>
    <xf numFmtId="3" fontId="41" fillId="41" borderId="98" xfId="6" applyNumberFormat="1" applyFont="1" applyFill="1" applyBorder="1" applyAlignment="1">
      <alignment horizontal="center" vertical="center" wrapText="1"/>
    </xf>
    <xf numFmtId="0" fontId="18" fillId="41" borderId="95" xfId="4" applyFont="1" applyFill="1" applyBorder="1" applyAlignment="1">
      <alignment horizontal="center" vertical="center"/>
    </xf>
    <xf numFmtId="0" fontId="18" fillId="41" borderId="96" xfId="4" applyFont="1" applyFill="1" applyBorder="1" applyAlignment="1">
      <alignment horizontal="center" vertical="center"/>
    </xf>
    <xf numFmtId="3" fontId="19" fillId="41" borderId="98" xfId="4" applyNumberFormat="1" applyFont="1" applyFill="1" applyBorder="1" applyAlignment="1">
      <alignment horizontal="right" vertical="center"/>
    </xf>
    <xf numFmtId="3" fontId="19" fillId="41" borderId="99" xfId="4" applyNumberFormat="1" applyFont="1" applyFill="1" applyBorder="1" applyAlignment="1">
      <alignment horizontal="right" vertical="center" wrapText="1"/>
    </xf>
    <xf numFmtId="0" fontId="18" fillId="41" borderId="98" xfId="4" applyFont="1" applyFill="1" applyBorder="1" applyAlignment="1">
      <alignment horizontal="center" vertical="center"/>
    </xf>
    <xf numFmtId="0" fontId="18" fillId="41" borderId="99" xfId="4" applyFont="1" applyFill="1" applyBorder="1" applyAlignment="1">
      <alignment horizontal="center" vertical="center"/>
    </xf>
    <xf numFmtId="0" fontId="20" fillId="41" borderId="98" xfId="3" applyFont="1" applyFill="1" applyBorder="1" applyAlignment="1">
      <alignment horizontal="left" vertical="center" wrapText="1"/>
    </xf>
    <xf numFmtId="3" fontId="0" fillId="40" borderId="2" xfId="5" applyNumberFormat="1" applyFont="1"/>
    <xf numFmtId="0" fontId="11" fillId="40" borderId="2" xfId="1" applyFont="1" applyAlignment="1">
      <alignment horizontal="center" vertical="center" wrapText="1"/>
    </xf>
    <xf numFmtId="0" fontId="11" fillId="40" borderId="2" xfId="1" applyFont="1" applyAlignment="1">
      <alignment horizontal="center" vertical="center"/>
    </xf>
    <xf numFmtId="0" fontId="12" fillId="40" borderId="2" xfId="1" applyFont="1" applyAlignment="1">
      <alignment horizontal="center" vertical="center" wrapText="1"/>
    </xf>
    <xf numFmtId="49" fontId="10" fillId="40" borderId="2" xfId="1" applyNumberFormat="1" applyFont="1" applyAlignment="1">
      <alignment horizontal="center" vertical="center"/>
    </xf>
    <xf numFmtId="0" fontId="10" fillId="41" borderId="2" xfId="1" applyFont="1" applyFill="1" applyAlignment="1">
      <alignment horizontal="left" vertical="center"/>
    </xf>
    <xf numFmtId="0" fontId="10" fillId="41" borderId="2" xfId="1" applyFont="1" applyFill="1" applyAlignment="1">
      <alignment horizontal="center" vertical="center"/>
    </xf>
    <xf numFmtId="0" fontId="10" fillId="41" borderId="2" xfId="1" applyFont="1" applyFill="1" applyAlignment="1">
      <alignment horizontal="left" vertical="center" wrapText="1"/>
    </xf>
    <xf numFmtId="3" fontId="10" fillId="41" borderId="2" xfId="1" applyNumberFormat="1" applyFont="1" applyFill="1" applyAlignment="1">
      <alignment horizontal="right" vertical="center"/>
    </xf>
    <xf numFmtId="0" fontId="0" fillId="41" borderId="2" xfId="1" applyFont="1" applyFill="1"/>
    <xf numFmtId="49" fontId="10" fillId="40" borderId="94" xfId="5" applyNumberFormat="1" applyFont="1" applyBorder="1" applyAlignment="1">
      <alignment horizontal="center" vertical="center"/>
    </xf>
    <xf numFmtId="49" fontId="10" fillId="40" borderId="95" xfId="5" applyNumberFormat="1" applyFont="1" applyBorder="1" applyAlignment="1">
      <alignment horizontal="center" vertical="center"/>
    </xf>
    <xf numFmtId="0" fontId="10" fillId="40" borderId="95" xfId="5" applyFont="1" applyBorder="1" applyAlignment="1">
      <alignment horizontal="left" vertical="center" wrapText="1"/>
    </xf>
    <xf numFmtId="0" fontId="10" fillId="40" borderId="95" xfId="5" applyFont="1" applyBorder="1" applyAlignment="1">
      <alignment horizontal="center" vertical="center"/>
    </xf>
    <xf numFmtId="0" fontId="10" fillId="40" borderId="95" xfId="5" applyFont="1" applyBorder="1" applyAlignment="1">
      <alignment horizontal="left" vertical="center"/>
    </xf>
    <xf numFmtId="3" fontId="10" fillId="40" borderId="95" xfId="5" applyNumberFormat="1" applyFont="1" applyBorder="1" applyAlignment="1">
      <alignment horizontal="right" vertical="center"/>
    </xf>
    <xf numFmtId="3" fontId="10" fillId="40" borderId="96" xfId="5" applyNumberFormat="1" applyFont="1" applyBorder="1" applyAlignment="1">
      <alignment horizontal="right" vertical="center"/>
    </xf>
    <xf numFmtId="49" fontId="10" fillId="40" borderId="97" xfId="5" applyNumberFormat="1" applyFont="1" applyBorder="1" applyAlignment="1">
      <alignment horizontal="center" vertical="center"/>
    </xf>
    <xf numFmtId="49" fontId="10" fillId="40" borderId="98" xfId="5" applyNumberFormat="1" applyFont="1" applyBorder="1" applyAlignment="1">
      <alignment horizontal="center" vertical="center"/>
    </xf>
    <xf numFmtId="0" fontId="10" fillId="40" borderId="98" xfId="5" applyFont="1" applyBorder="1" applyAlignment="1">
      <alignment horizontal="left" vertical="center" wrapText="1"/>
    </xf>
    <xf numFmtId="0" fontId="10" fillId="40" borderId="98" xfId="5" applyFont="1" applyBorder="1" applyAlignment="1">
      <alignment horizontal="center" vertical="center"/>
    </xf>
    <xf numFmtId="0" fontId="10" fillId="40" borderId="98" xfId="5" applyFont="1" applyBorder="1" applyAlignment="1">
      <alignment horizontal="left" vertical="center"/>
    </xf>
    <xf numFmtId="3" fontId="10" fillId="40" borderId="98" xfId="5" applyNumberFormat="1" applyFont="1" applyBorder="1" applyAlignment="1">
      <alignment horizontal="right" vertical="center"/>
    </xf>
    <xf numFmtId="3" fontId="10" fillId="40" borderId="99" xfId="5" applyNumberFormat="1" applyFont="1" applyBorder="1" applyAlignment="1">
      <alignment horizontal="right" vertical="center"/>
    </xf>
    <xf numFmtId="0" fontId="10" fillId="40" borderId="101" xfId="5" applyFont="1" applyBorder="1" applyAlignment="1">
      <alignment horizontal="center" vertical="center"/>
    </xf>
    <xf numFmtId="0" fontId="10" fillId="40" borderId="101" xfId="5" applyFont="1" applyBorder="1" applyAlignment="1">
      <alignment horizontal="left" vertical="center"/>
    </xf>
    <xf numFmtId="3" fontId="10" fillId="40" borderId="101" xfId="5" applyNumberFormat="1" applyFont="1" applyBorder="1" applyAlignment="1">
      <alignment horizontal="right" vertical="center"/>
    </xf>
    <xf numFmtId="3" fontId="10" fillId="40" borderId="102" xfId="5" applyNumberFormat="1" applyFont="1" applyBorder="1" applyAlignment="1">
      <alignment horizontal="right" vertical="center"/>
    </xf>
    <xf numFmtId="0" fontId="21" fillId="40" borderId="70" xfId="1" applyFont="1" applyBorder="1" applyAlignment="1">
      <alignment horizontal="left" vertical="center" wrapText="1"/>
    </xf>
    <xf numFmtId="0" fontId="18" fillId="22" borderId="90" xfId="0" applyFont="1" applyFill="1" applyBorder="1" applyAlignment="1">
      <alignment horizontal="center" vertical="center"/>
    </xf>
    <xf numFmtId="0" fontId="42" fillId="24" borderId="95" xfId="0" applyFont="1" applyFill="1" applyBorder="1" applyAlignment="1">
      <alignment horizontal="center" vertical="center"/>
    </xf>
    <xf numFmtId="0" fontId="42" fillId="25" borderId="95" xfId="0" applyFont="1" applyFill="1" applyBorder="1" applyAlignment="1">
      <alignment horizontal="center" vertical="center"/>
    </xf>
    <xf numFmtId="0" fontId="42" fillId="26" borderId="95" xfId="0" applyFont="1" applyFill="1" applyBorder="1" applyAlignment="1">
      <alignment horizontal="center" vertical="center"/>
    </xf>
    <xf numFmtId="0" fontId="43" fillId="28" borderId="98" xfId="0" applyFont="1" applyFill="1" applyBorder="1" applyAlignment="1">
      <alignment horizontal="center" vertical="center"/>
    </xf>
    <xf numFmtId="0" fontId="42" fillId="24" borderId="98" xfId="0" applyFont="1" applyFill="1" applyBorder="1" applyAlignment="1">
      <alignment horizontal="center" vertical="center"/>
    </xf>
    <xf numFmtId="0" fontId="42" fillId="25" borderId="98" xfId="0" applyFont="1" applyFill="1" applyBorder="1" applyAlignment="1">
      <alignment horizontal="center" vertical="center"/>
    </xf>
    <xf numFmtId="0" fontId="42" fillId="29" borderId="98" xfId="0" applyFont="1" applyFill="1" applyBorder="1" applyAlignment="1">
      <alignment horizontal="center" vertical="center"/>
    </xf>
    <xf numFmtId="0" fontId="43" fillId="31" borderId="98" xfId="0" applyFont="1" applyFill="1" applyBorder="1" applyAlignment="1">
      <alignment horizontal="left" vertical="center" wrapText="1"/>
    </xf>
    <xf numFmtId="0" fontId="42" fillId="32" borderId="98" xfId="0" applyFont="1" applyFill="1" applyBorder="1" applyAlignment="1">
      <alignment horizontal="left" vertical="center" wrapText="1"/>
    </xf>
    <xf numFmtId="0" fontId="43" fillId="36" borderId="98" xfId="0" applyFont="1" applyFill="1" applyBorder="1" applyAlignment="1">
      <alignment horizontal="left" vertical="center" wrapText="1"/>
    </xf>
    <xf numFmtId="0" fontId="42" fillId="37" borderId="98" xfId="0" applyFont="1" applyFill="1" applyBorder="1" applyAlignment="1">
      <alignment horizontal="left" vertical="center" wrapText="1"/>
    </xf>
    <xf numFmtId="0" fontId="10" fillId="40" borderId="94" xfId="1" applyFont="1" applyBorder="1" applyAlignment="1">
      <alignment horizontal="center" vertical="center"/>
    </xf>
    <xf numFmtId="0" fontId="10" fillId="40" borderId="95" xfId="1" applyFont="1" applyBorder="1" applyAlignment="1">
      <alignment horizontal="center" vertical="center"/>
    </xf>
    <xf numFmtId="0" fontId="10" fillId="40" borderId="95" xfId="1" applyFont="1" applyBorder="1" applyAlignment="1">
      <alignment horizontal="left" vertical="center" wrapText="1"/>
    </xf>
    <xf numFmtId="0" fontId="10" fillId="40" borderId="95" xfId="1" applyFont="1" applyBorder="1" applyAlignment="1">
      <alignment horizontal="left" vertical="center"/>
    </xf>
    <xf numFmtId="3" fontId="10" fillId="40" borderId="95" xfId="1" applyNumberFormat="1" applyFont="1" applyBorder="1" applyAlignment="1">
      <alignment horizontal="right" vertical="center"/>
    </xf>
    <xf numFmtId="3" fontId="10" fillId="40" borderId="96" xfId="1" applyNumberFormat="1" applyFont="1" applyBorder="1" applyAlignment="1">
      <alignment horizontal="right" vertical="center"/>
    </xf>
    <xf numFmtId="0" fontId="10" fillId="40" borderId="97" xfId="1" applyFont="1" applyBorder="1" applyAlignment="1">
      <alignment horizontal="center" vertical="center"/>
    </xf>
    <xf numFmtId="0" fontId="10" fillId="40" borderId="98" xfId="1" applyFont="1" applyBorder="1" applyAlignment="1">
      <alignment horizontal="center" vertical="center"/>
    </xf>
    <xf numFmtId="0" fontId="10" fillId="40" borderId="98" xfId="1" applyFont="1" applyBorder="1" applyAlignment="1">
      <alignment horizontal="left" vertical="center" wrapText="1"/>
    </xf>
    <xf numFmtId="0" fontId="10" fillId="40" borderId="98" xfId="1" applyFont="1" applyBorder="1" applyAlignment="1">
      <alignment horizontal="left" vertical="center"/>
    </xf>
    <xf numFmtId="3" fontId="10" fillId="40" borderId="98" xfId="1" applyNumberFormat="1" applyFont="1" applyBorder="1" applyAlignment="1">
      <alignment horizontal="right" vertical="center"/>
    </xf>
    <xf numFmtId="3" fontId="10" fillId="40" borderId="99" xfId="1" applyNumberFormat="1" applyFont="1" applyBorder="1" applyAlignment="1">
      <alignment horizontal="right" vertical="center"/>
    </xf>
    <xf numFmtId="0" fontId="10" fillId="41" borderId="98" xfId="1" applyFont="1" applyFill="1" applyBorder="1" applyAlignment="1">
      <alignment horizontal="left" vertical="center"/>
    </xf>
    <xf numFmtId="3" fontId="10" fillId="41" borderId="98" xfId="1" applyNumberFormat="1" applyFont="1" applyFill="1" applyBorder="1" applyAlignment="1">
      <alignment horizontal="right" vertical="center"/>
    </xf>
    <xf numFmtId="3" fontId="10" fillId="41" borderId="99" xfId="1" applyNumberFormat="1" applyFont="1" applyFill="1" applyBorder="1" applyAlignment="1">
      <alignment horizontal="right" vertical="center"/>
    </xf>
    <xf numFmtId="0" fontId="10" fillId="40" borderId="100" xfId="1" applyFont="1" applyBorder="1" applyAlignment="1">
      <alignment horizontal="center" vertical="center"/>
    </xf>
    <xf numFmtId="0" fontId="10" fillId="40" borderId="101" xfId="1" applyFont="1" applyBorder="1" applyAlignment="1">
      <alignment horizontal="center" vertical="center"/>
    </xf>
    <xf numFmtId="0" fontId="10" fillId="40" borderId="101" xfId="1" applyFont="1" applyBorder="1" applyAlignment="1">
      <alignment horizontal="left" vertical="center" wrapText="1"/>
    </xf>
    <xf numFmtId="0" fontId="10" fillId="40" borderId="101" xfId="1" applyFont="1" applyBorder="1" applyAlignment="1">
      <alignment horizontal="left" vertical="center"/>
    </xf>
    <xf numFmtId="3" fontId="10" fillId="40" borderId="101" xfId="1" applyNumberFormat="1" applyFont="1" applyBorder="1" applyAlignment="1">
      <alignment horizontal="right" vertical="center"/>
    </xf>
    <xf numFmtId="3" fontId="10" fillId="40" borderId="102" xfId="1" applyNumberFormat="1" applyFont="1" applyBorder="1" applyAlignment="1">
      <alignment horizontal="right" vertical="center"/>
    </xf>
    <xf numFmtId="0" fontId="10" fillId="40" borderId="103" xfId="2" applyFont="1" applyBorder="1" applyAlignment="1">
      <alignment horizontal="center" vertical="center"/>
    </xf>
    <xf numFmtId="49" fontId="10" fillId="40" borderId="104" xfId="2" applyNumberFormat="1" applyFont="1" applyBorder="1" applyAlignment="1">
      <alignment horizontal="center" vertical="center"/>
    </xf>
    <xf numFmtId="0" fontId="10" fillId="40" borderId="104" xfId="2" applyFont="1" applyBorder="1" applyAlignment="1">
      <alignment horizontal="center" vertical="center"/>
    </xf>
    <xf numFmtId="0" fontId="10" fillId="40" borderId="104" xfId="2" applyFont="1" applyBorder="1" applyAlignment="1">
      <alignment horizontal="left" vertical="center"/>
    </xf>
    <xf numFmtId="3" fontId="10" fillId="40" borderId="104" xfId="2" applyNumberFormat="1" applyFont="1" applyBorder="1" applyAlignment="1">
      <alignment horizontal="right" vertical="center"/>
    </xf>
    <xf numFmtId="3" fontId="10" fillId="40" borderId="105" xfId="2" applyNumberFormat="1" applyFont="1" applyBorder="1" applyAlignment="1">
      <alignment horizontal="right" vertical="center"/>
    </xf>
    <xf numFmtId="0" fontId="10" fillId="41" borderId="104" xfId="2" applyFont="1" applyFill="1" applyBorder="1" applyAlignment="1">
      <alignment horizontal="left" vertical="center"/>
    </xf>
    <xf numFmtId="3" fontId="10" fillId="41" borderId="104" xfId="2" applyNumberFormat="1" applyFont="1" applyFill="1" applyBorder="1" applyAlignment="1">
      <alignment horizontal="right" vertical="center"/>
    </xf>
    <xf numFmtId="3" fontId="10" fillId="41" borderId="105" xfId="2" applyNumberFormat="1" applyFont="1" applyFill="1" applyBorder="1" applyAlignment="1">
      <alignment horizontal="right" vertical="center"/>
    </xf>
    <xf numFmtId="3" fontId="10" fillId="0" borderId="104" xfId="2" applyNumberFormat="1" applyFont="1" applyFill="1" applyBorder="1" applyAlignment="1">
      <alignment horizontal="right" vertical="center"/>
    </xf>
    <xf numFmtId="3" fontId="10" fillId="0" borderId="105" xfId="2" applyNumberFormat="1" applyFont="1" applyFill="1" applyBorder="1" applyAlignment="1">
      <alignment horizontal="right" vertical="center"/>
    </xf>
    <xf numFmtId="0" fontId="10" fillId="40" borderId="106" xfId="2" applyFont="1" applyBorder="1" applyAlignment="1">
      <alignment horizontal="center" vertical="center"/>
    </xf>
    <xf numFmtId="49" fontId="10" fillId="40" borderId="107" xfId="2" applyNumberFormat="1" applyFont="1" applyBorder="1" applyAlignment="1">
      <alignment horizontal="center" vertical="center"/>
    </xf>
    <xf numFmtId="0" fontId="10" fillId="40" borderId="107" xfId="2" applyFont="1" applyBorder="1" applyAlignment="1">
      <alignment horizontal="left" vertical="center"/>
    </xf>
    <xf numFmtId="3" fontId="10" fillId="40" borderId="107" xfId="2" applyNumberFormat="1" applyFont="1" applyBorder="1" applyAlignment="1">
      <alignment horizontal="right" vertical="center"/>
    </xf>
    <xf numFmtId="3" fontId="10" fillId="40" borderId="15" xfId="2" applyNumberFormat="1" applyFont="1" applyBorder="1" applyAlignment="1">
      <alignment horizontal="right" vertical="center"/>
    </xf>
    <xf numFmtId="0" fontId="18" fillId="39" borderId="90" xfId="3" applyFont="1" applyFill="1" applyBorder="1" applyAlignment="1">
      <alignment horizontal="center" vertical="center"/>
    </xf>
    <xf numFmtId="0" fontId="20" fillId="41" borderId="98" xfId="3" applyFont="1" applyFill="1" applyBorder="1" applyAlignment="1">
      <alignment horizontal="center" vertical="center"/>
    </xf>
    <xf numFmtId="0" fontId="10" fillId="40" borderId="108" xfId="1" applyFont="1" applyBorder="1" applyAlignment="1">
      <alignment horizontal="center" vertical="center"/>
    </xf>
    <xf numFmtId="0" fontId="10" fillId="40" borderId="109" xfId="1" applyFont="1" applyBorder="1" applyAlignment="1">
      <alignment horizontal="left" vertical="center"/>
    </xf>
    <xf numFmtId="0" fontId="10" fillId="40" borderId="109" xfId="1" applyFont="1" applyBorder="1" applyAlignment="1">
      <alignment horizontal="center" vertical="center"/>
    </xf>
    <xf numFmtId="0" fontId="10" fillId="40" borderId="109" xfId="1" applyFont="1" applyBorder="1" applyAlignment="1">
      <alignment horizontal="left" vertical="center" wrapText="1"/>
    </xf>
    <xf numFmtId="3" fontId="10" fillId="40" borderId="109" xfId="1" applyNumberFormat="1" applyFont="1" applyBorder="1" applyAlignment="1">
      <alignment horizontal="right" vertical="center"/>
    </xf>
    <xf numFmtId="3" fontId="10" fillId="40" borderId="110" xfId="1" applyNumberFormat="1" applyFont="1" applyBorder="1" applyAlignment="1">
      <alignment horizontal="right" vertical="center"/>
    </xf>
    <xf numFmtId="0" fontId="10" fillId="40" borderId="111" xfId="1" applyFont="1" applyBorder="1" applyAlignment="1">
      <alignment horizontal="center" vertical="center"/>
    </xf>
    <xf numFmtId="0" fontId="10" fillId="40" borderId="112" xfId="1" applyFont="1" applyBorder="1" applyAlignment="1">
      <alignment horizontal="left" vertical="center"/>
    </xf>
    <xf numFmtId="0" fontId="10" fillId="40" borderId="112" xfId="1" applyFont="1" applyBorder="1" applyAlignment="1">
      <alignment horizontal="center" vertical="center"/>
    </xf>
    <xf numFmtId="0" fontId="10" fillId="40" borderId="112" xfId="1" applyFont="1" applyBorder="1" applyAlignment="1">
      <alignment horizontal="left" vertical="center" wrapText="1"/>
    </xf>
    <xf numFmtId="3" fontId="10" fillId="40" borderId="112" xfId="1" applyNumberFormat="1" applyFont="1" applyBorder="1" applyAlignment="1">
      <alignment horizontal="right" vertical="center"/>
    </xf>
    <xf numFmtId="3" fontId="10" fillId="40" borderId="113" xfId="1" applyNumberFormat="1" applyFont="1" applyBorder="1" applyAlignment="1">
      <alignment horizontal="right" vertical="center"/>
    </xf>
    <xf numFmtId="0" fontId="10" fillId="40" borderId="114" xfId="1" applyFont="1" applyBorder="1" applyAlignment="1">
      <alignment horizontal="center" vertical="center"/>
    </xf>
    <xf numFmtId="0" fontId="10" fillId="40" borderId="115" xfId="1" applyFont="1" applyBorder="1" applyAlignment="1">
      <alignment horizontal="center" vertical="center"/>
    </xf>
    <xf numFmtId="0" fontId="10" fillId="40" borderId="115" xfId="1" applyFont="1" applyBorder="1" applyAlignment="1">
      <alignment horizontal="left" vertical="center" wrapText="1"/>
    </xf>
    <xf numFmtId="0" fontId="10" fillId="40" borderId="115" xfId="1" applyFont="1" applyBorder="1" applyAlignment="1">
      <alignment horizontal="left" vertical="center"/>
    </xf>
    <xf numFmtId="3" fontId="10" fillId="40" borderId="115" xfId="1" applyNumberFormat="1" applyFont="1" applyBorder="1" applyAlignment="1">
      <alignment horizontal="right" vertical="center"/>
    </xf>
    <xf numFmtId="3" fontId="10" fillId="40" borderId="116" xfId="1" applyNumberFormat="1" applyFont="1" applyBorder="1" applyAlignment="1">
      <alignment horizontal="right" vertical="center"/>
    </xf>
    <xf numFmtId="166" fontId="0" fillId="0" borderId="98" xfId="6" applyNumberFormat="1" applyFont="1" applyBorder="1"/>
    <xf numFmtId="166" fontId="19" fillId="40" borderId="98" xfId="6" applyNumberFormat="1" applyFont="1" applyFill="1" applyBorder="1" applyAlignment="1">
      <alignment horizontal="right" vertical="center"/>
    </xf>
    <xf numFmtId="0" fontId="21" fillId="40" borderId="2" xfId="1" applyFont="1" applyAlignment="1">
      <alignment horizontal="center" vertical="center"/>
    </xf>
    <xf numFmtId="0" fontId="21" fillId="40" borderId="2" xfId="1" applyFont="1" applyAlignment="1">
      <alignment horizontal="left" vertical="center" wrapText="1"/>
    </xf>
    <xf numFmtId="0" fontId="46" fillId="41" borderId="2" xfId="1" applyFont="1" applyFill="1" applyAlignment="1">
      <alignment horizontal="left" vertical="center" wrapText="1"/>
    </xf>
    <xf numFmtId="0" fontId="21" fillId="41" borderId="2" xfId="1" applyFont="1" applyFill="1" applyAlignment="1">
      <alignment horizontal="left" vertical="center" wrapText="1"/>
    </xf>
    <xf numFmtId="3" fontId="46" fillId="41" borderId="2" xfId="1" applyNumberFormat="1" applyFont="1" applyFill="1" applyAlignment="1">
      <alignment horizontal="right" vertical="center"/>
    </xf>
    <xf numFmtId="0" fontId="16" fillId="40" borderId="9" xfId="1" applyFont="1" applyBorder="1" applyAlignment="1">
      <alignment horizontal="left" vertical="center"/>
    </xf>
    <xf numFmtId="3" fontId="15" fillId="40" borderId="2" xfId="1" applyNumberFormat="1" applyFont="1"/>
    <xf numFmtId="0" fontId="15" fillId="41" borderId="2" xfId="1" applyFont="1" applyFill="1" applyAlignment="1" applyProtection="1">
      <alignment wrapText="1"/>
      <protection locked="0"/>
    </xf>
    <xf numFmtId="0" fontId="15" fillId="41" borderId="2" xfId="1" applyFont="1" applyFill="1"/>
    <xf numFmtId="0" fontId="0" fillId="41" borderId="2" xfId="2" applyFont="1" applyFill="1" applyAlignment="1" applyProtection="1">
      <alignment wrapText="1"/>
      <protection locked="0"/>
    </xf>
    <xf numFmtId="0" fontId="10" fillId="41" borderId="103" xfId="2" applyFont="1" applyFill="1" applyBorder="1" applyAlignment="1">
      <alignment horizontal="center" vertical="center"/>
    </xf>
    <xf numFmtId="49" fontId="10" fillId="41" borderId="104" xfId="2" applyNumberFormat="1" applyFont="1" applyFill="1" applyBorder="1" applyAlignment="1">
      <alignment horizontal="center" vertical="center"/>
    </xf>
    <xf numFmtId="0" fontId="0" fillId="41" borderId="2" xfId="2" applyFont="1" applyFill="1"/>
    <xf numFmtId="0" fontId="11" fillId="40" borderId="117" xfId="2" applyFont="1" applyBorder="1" applyAlignment="1">
      <alignment horizontal="center" vertical="center" wrapText="1"/>
    </xf>
    <xf numFmtId="0" fontId="11" fillId="40" borderId="118" xfId="2" applyFont="1" applyBorder="1" applyAlignment="1">
      <alignment horizontal="center" vertical="center" wrapText="1"/>
    </xf>
    <xf numFmtId="0" fontId="11" fillId="40" borderId="118" xfId="2" applyFont="1" applyBorder="1" applyAlignment="1">
      <alignment horizontal="center" vertical="center"/>
    </xf>
    <xf numFmtId="0" fontId="11" fillId="40" borderId="119" xfId="2" applyFont="1" applyBorder="1" applyAlignment="1">
      <alignment horizontal="center" vertical="center"/>
    </xf>
    <xf numFmtId="3" fontId="10" fillId="40" borderId="104" xfId="1" applyNumberFormat="1" applyFont="1" applyBorder="1" applyAlignment="1">
      <alignment horizontal="right" vertical="center"/>
    </xf>
    <xf numFmtId="0" fontId="15" fillId="0" borderId="2" xfId="3" applyFont="1" applyFill="1" applyAlignment="1" applyProtection="1">
      <alignment wrapText="1"/>
      <protection locked="0"/>
    </xf>
    <xf numFmtId="0" fontId="17" fillId="0" borderId="2" xfId="3" applyFont="1" applyFill="1" applyAlignment="1">
      <alignment horizontal="left" vertical="top"/>
    </xf>
    <xf numFmtId="0" fontId="16" fillId="0" borderId="31" xfId="3" applyFont="1" applyFill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4" xfId="3" applyFont="1" applyFill="1" applyBorder="1" applyAlignment="1">
      <alignment horizontal="left" vertical="center"/>
    </xf>
    <xf numFmtId="0" fontId="15" fillId="0" borderId="2" xfId="3" applyFont="1" applyFill="1"/>
    <xf numFmtId="10" fontId="10" fillId="40" borderId="2" xfId="1" applyNumberFormat="1" applyFont="1" applyAlignment="1">
      <alignment horizontal="right" vertical="center"/>
    </xf>
    <xf numFmtId="0" fontId="0" fillId="0" borderId="2" xfId="1" applyFont="1" applyFill="1" applyAlignment="1" applyProtection="1">
      <alignment wrapText="1"/>
      <protection locked="0"/>
    </xf>
    <xf numFmtId="0" fontId="10" fillId="0" borderId="111" xfId="1" applyFont="1" applyFill="1" applyBorder="1" applyAlignment="1">
      <alignment horizontal="center" vertical="center"/>
    </xf>
    <xf numFmtId="0" fontId="10" fillId="0" borderId="112" xfId="1" applyFont="1" applyFill="1" applyBorder="1" applyAlignment="1">
      <alignment horizontal="left" vertical="center"/>
    </xf>
    <xf numFmtId="0" fontId="10" fillId="0" borderId="112" xfId="1" applyFont="1" applyFill="1" applyBorder="1" applyAlignment="1">
      <alignment horizontal="left" vertical="center" wrapText="1"/>
    </xf>
    <xf numFmtId="0" fontId="0" fillId="0" borderId="2" xfId="1" applyFont="1" applyFill="1"/>
    <xf numFmtId="3" fontId="19" fillId="0" borderId="98" xfId="4" applyNumberFormat="1" applyFont="1" applyFill="1" applyBorder="1" applyAlignment="1">
      <alignment horizontal="right" vertical="center"/>
    </xf>
    <xf numFmtId="0" fontId="15" fillId="0" borderId="2" xfId="4" applyFont="1" applyFill="1" applyAlignment="1" applyProtection="1">
      <alignment wrapText="1"/>
      <protection locked="0"/>
    </xf>
    <xf numFmtId="0" fontId="15" fillId="0" borderId="2" xfId="4" applyFont="1" applyFill="1"/>
    <xf numFmtId="0" fontId="0" fillId="0" borderId="2" xfId="5" applyFont="1" applyFill="1" applyAlignment="1" applyProtection="1">
      <alignment wrapText="1"/>
      <protection locked="0"/>
    </xf>
    <xf numFmtId="0" fontId="0" fillId="0" borderId="2" xfId="5" applyFont="1" applyFill="1"/>
    <xf numFmtId="4" fontId="43" fillId="0" borderId="98" xfId="0" applyNumberFormat="1" applyFont="1" applyBorder="1" applyAlignment="1">
      <alignment horizontal="right" vertical="center"/>
    </xf>
    <xf numFmtId="3" fontId="43" fillId="0" borderId="98" xfId="0" applyNumberFormat="1" applyFont="1" applyBorder="1" applyAlignment="1">
      <alignment horizontal="center" vertical="center"/>
    </xf>
    <xf numFmtId="4" fontId="42" fillId="0" borderId="98" xfId="0" applyNumberFormat="1" applyFont="1" applyBorder="1" applyAlignment="1">
      <alignment horizontal="right" vertical="center"/>
    </xf>
    <xf numFmtId="3" fontId="42" fillId="0" borderId="98" xfId="0" applyNumberFormat="1" applyFont="1" applyBorder="1" applyAlignment="1">
      <alignment horizontal="center" vertical="center"/>
    </xf>
    <xf numFmtId="0" fontId="42" fillId="0" borderId="98" xfId="0" applyFont="1" applyBorder="1" applyAlignment="1">
      <alignment horizontal="center" vertical="center"/>
    </xf>
    <xf numFmtId="3" fontId="42" fillId="0" borderId="98" xfId="0" applyNumberFormat="1" applyFont="1" applyBorder="1" applyAlignment="1">
      <alignment horizontal="right" vertical="center"/>
    </xf>
    <xf numFmtId="0" fontId="42" fillId="0" borderId="95" xfId="0" applyFont="1" applyBorder="1" applyAlignment="1">
      <alignment horizontal="center" vertical="center"/>
    </xf>
    <xf numFmtId="165" fontId="10" fillId="40" borderId="98" xfId="1" applyNumberFormat="1" applyFont="1" applyBorder="1" applyAlignment="1">
      <alignment horizontal="right" vertical="center"/>
    </xf>
    <xf numFmtId="165" fontId="10" fillId="40" borderId="99" xfId="1" applyNumberFormat="1" applyFont="1" applyBorder="1" applyAlignment="1">
      <alignment horizontal="right" vertical="center"/>
    </xf>
    <xf numFmtId="165" fontId="10" fillId="40" borderId="105" xfId="2" applyNumberFormat="1" applyFont="1" applyBorder="1" applyAlignment="1">
      <alignment horizontal="right" vertical="center"/>
    </xf>
    <xf numFmtId="165" fontId="10" fillId="40" borderId="104" xfId="2" applyNumberFormat="1" applyFont="1" applyBorder="1" applyAlignment="1">
      <alignment horizontal="right" vertical="center"/>
    </xf>
    <xf numFmtId="49" fontId="10" fillId="41" borderId="97" xfId="5" applyNumberFormat="1" applyFont="1" applyFill="1" applyBorder="1" applyAlignment="1">
      <alignment horizontal="center" vertical="center"/>
    </xf>
    <xf numFmtId="0" fontId="10" fillId="41" borderId="98" xfId="5" applyFont="1" applyFill="1" applyBorder="1" applyAlignment="1">
      <alignment horizontal="left" vertical="center" wrapText="1"/>
    </xf>
    <xf numFmtId="0" fontId="10" fillId="41" borderId="98" xfId="5" applyFont="1" applyFill="1" applyBorder="1" applyAlignment="1">
      <alignment horizontal="left" vertical="center"/>
    </xf>
    <xf numFmtId="3" fontId="10" fillId="41" borderId="98" xfId="5" applyNumberFormat="1" applyFont="1" applyFill="1" applyBorder="1" applyAlignment="1">
      <alignment horizontal="right" vertical="center"/>
    </xf>
    <xf numFmtId="0" fontId="42" fillId="41" borderId="95" xfId="0" applyFont="1" applyFill="1" applyBorder="1" applyAlignment="1">
      <alignment horizontal="center" vertical="center"/>
    </xf>
    <xf numFmtId="0" fontId="42" fillId="41" borderId="98" xfId="0" applyFont="1" applyFill="1" applyBorder="1" applyAlignment="1">
      <alignment horizontal="center" vertical="center"/>
    </xf>
    <xf numFmtId="3" fontId="43" fillId="41" borderId="98" xfId="0" applyNumberFormat="1" applyFont="1" applyFill="1" applyBorder="1" applyAlignment="1">
      <alignment horizontal="center" vertical="center"/>
    </xf>
    <xf numFmtId="4" fontId="42" fillId="41" borderId="98" xfId="0" applyNumberFormat="1" applyFont="1" applyFill="1" applyBorder="1" applyAlignment="1">
      <alignment horizontal="right" vertical="center"/>
    </xf>
    <xf numFmtId="3" fontId="42" fillId="41" borderId="98" xfId="0" applyNumberFormat="1" applyFont="1" applyFill="1" applyBorder="1" applyAlignment="1">
      <alignment horizontal="center" vertical="center"/>
    </xf>
    <xf numFmtId="3" fontId="42" fillId="41" borderId="98" xfId="0" applyNumberFormat="1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8" fillId="41" borderId="91" xfId="0" applyFont="1" applyFill="1" applyBorder="1" applyAlignment="1">
      <alignment horizontal="center" vertical="center"/>
    </xf>
    <xf numFmtId="0" fontId="42" fillId="41" borderId="96" xfId="0" applyFont="1" applyFill="1" applyBorder="1" applyAlignment="1">
      <alignment horizontal="center" vertical="center"/>
    </xf>
    <xf numFmtId="3" fontId="42" fillId="41" borderId="99" xfId="0" applyNumberFormat="1" applyFont="1" applyFill="1" applyBorder="1" applyAlignment="1">
      <alignment horizontal="center" vertical="center"/>
    </xf>
    <xf numFmtId="0" fontId="0" fillId="2" borderId="98" xfId="0" applyFill="1" applyBorder="1" applyAlignment="1" applyProtection="1">
      <alignment wrapText="1"/>
      <protection locked="0"/>
    </xf>
    <xf numFmtId="4" fontId="0" fillId="2" borderId="98" xfId="0" applyNumberFormat="1" applyFill="1" applyBorder="1" applyAlignment="1" applyProtection="1">
      <alignment wrapText="1"/>
      <protection locked="0"/>
    </xf>
    <xf numFmtId="0" fontId="0" fillId="2" borderId="99" xfId="0" applyFill="1" applyBorder="1" applyAlignment="1" applyProtection="1">
      <alignment horizontal="center" wrapText="1"/>
      <protection locked="0"/>
    </xf>
    <xf numFmtId="3" fontId="0" fillId="40" borderId="2" xfId="1" applyNumberFormat="1" applyFont="1" applyAlignment="1" applyProtection="1">
      <alignment wrapText="1"/>
      <protection locked="0"/>
    </xf>
    <xf numFmtId="4" fontId="15" fillId="40" borderId="2" xfId="3" applyNumberFormat="1" applyFont="1"/>
    <xf numFmtId="0" fontId="18" fillId="39" borderId="8" xfId="3" applyFont="1" applyFill="1" applyBorder="1" applyAlignment="1">
      <alignment horizontal="center" vertical="center" wrapText="1"/>
    </xf>
    <xf numFmtId="3" fontId="10" fillId="41" borderId="112" xfId="1" applyNumberFormat="1" applyFont="1" applyFill="1" applyBorder="1" applyAlignment="1">
      <alignment horizontal="right" vertical="center"/>
    </xf>
    <xf numFmtId="49" fontId="10" fillId="41" borderId="98" xfId="5" applyNumberFormat="1" applyFont="1" applyFill="1" applyBorder="1" applyAlignment="1">
      <alignment horizontal="center" vertical="center"/>
    </xf>
    <xf numFmtId="0" fontId="46" fillId="40" borderId="64" xfId="1" applyFont="1" applyBorder="1" applyAlignment="1">
      <alignment horizontal="center" vertical="center" wrapText="1"/>
    </xf>
    <xf numFmtId="0" fontId="46" fillId="40" borderId="50" xfId="1" applyFont="1" applyBorder="1" applyAlignment="1">
      <alignment horizontal="center" vertical="center" wrapText="1"/>
    </xf>
    <xf numFmtId="164" fontId="46" fillId="40" borderId="50" xfId="1" applyNumberFormat="1" applyFont="1" applyBorder="1" applyAlignment="1">
      <alignment horizontal="center" vertical="center" wrapText="1"/>
    </xf>
    <xf numFmtId="0" fontId="46" fillId="40" borderId="120" xfId="1" applyFont="1" applyBorder="1" applyAlignment="1">
      <alignment horizontal="center" vertical="center" wrapText="1"/>
    </xf>
    <xf numFmtId="43" fontId="19" fillId="0" borderId="98" xfId="6" applyFont="1" applyFill="1" applyBorder="1" applyAlignment="1">
      <alignment horizontal="right" vertical="center"/>
    </xf>
    <xf numFmtId="3" fontId="21" fillId="41" borderId="69" xfId="1" applyNumberFormat="1" applyFont="1" applyFill="1" applyBorder="1" applyAlignment="1">
      <alignment horizontal="right" vertical="center"/>
    </xf>
    <xf numFmtId="0" fontId="0" fillId="40" borderId="0" xfId="0" applyFill="1" applyAlignment="1" applyProtection="1">
      <alignment wrapText="1"/>
      <protection locked="0"/>
    </xf>
    <xf numFmtId="0" fontId="1" fillId="40" borderId="2" xfId="0" applyFont="1" applyFill="1" applyBorder="1" applyAlignment="1">
      <alignment horizontal="left" vertical="top"/>
    </xf>
    <xf numFmtId="4" fontId="0" fillId="40" borderId="0" xfId="0" applyNumberFormat="1" applyFill="1" applyAlignment="1" applyProtection="1">
      <alignment wrapText="1"/>
      <protection locked="0"/>
    </xf>
    <xf numFmtId="0" fontId="3" fillId="40" borderId="9" xfId="0" applyFont="1" applyFill="1" applyBorder="1" applyAlignment="1">
      <alignment horizontal="left" vertical="center"/>
    </xf>
    <xf numFmtId="0" fontId="42" fillId="39" borderId="101" xfId="0" applyFont="1" applyFill="1" applyBorder="1" applyAlignment="1">
      <alignment horizontal="center" vertical="center"/>
    </xf>
    <xf numFmtId="0" fontId="42" fillId="39" borderId="101" xfId="0" applyFont="1" applyFill="1" applyBorder="1" applyAlignment="1">
      <alignment horizontal="right" vertical="center"/>
    </xf>
    <xf numFmtId="0" fontId="43" fillId="39" borderId="101" xfId="0" applyFont="1" applyFill="1" applyBorder="1" applyAlignment="1">
      <alignment horizontal="right" vertical="center"/>
    </xf>
    <xf numFmtId="0" fontId="43" fillId="39" borderId="102" xfId="0" applyFont="1" applyFill="1" applyBorder="1" applyAlignment="1">
      <alignment horizontal="right" vertical="center"/>
    </xf>
    <xf numFmtId="4" fontId="43" fillId="41" borderId="98" xfId="0" applyNumberFormat="1" applyFont="1" applyFill="1" applyBorder="1" applyAlignment="1">
      <alignment horizontal="right" vertical="center"/>
    </xf>
    <xf numFmtId="165" fontId="43" fillId="0" borderId="98" xfId="0" applyNumberFormat="1" applyFont="1" applyBorder="1" applyAlignment="1">
      <alignment horizontal="center" vertical="center"/>
    </xf>
    <xf numFmtId="4" fontId="43" fillId="0" borderId="98" xfId="0" applyNumberFormat="1" applyFont="1" applyBorder="1" applyAlignment="1">
      <alignment horizontal="center" vertical="center"/>
    </xf>
    <xf numFmtId="0" fontId="23" fillId="40" borderId="76" xfId="1" applyFont="1" applyBorder="1" applyAlignment="1">
      <alignment horizontal="center" vertical="center" wrapText="1"/>
    </xf>
    <xf numFmtId="3" fontId="10" fillId="0" borderId="98" xfId="1" applyNumberFormat="1" applyFont="1" applyFill="1" applyBorder="1" applyAlignment="1">
      <alignment horizontal="right" vertical="center"/>
    </xf>
    <xf numFmtId="3" fontId="47" fillId="0" borderId="98" xfId="1" applyNumberFormat="1" applyFont="1" applyFill="1" applyBorder="1" applyAlignment="1" applyProtection="1">
      <alignment wrapText="1"/>
      <protection locked="0"/>
    </xf>
    <xf numFmtId="0" fontId="47" fillId="0" borderId="98" xfId="1" applyFont="1" applyFill="1" applyBorder="1" applyAlignment="1" applyProtection="1">
      <alignment wrapText="1"/>
      <protection locked="0"/>
    </xf>
    <xf numFmtId="0" fontId="0" fillId="0" borderId="2" xfId="2" applyFont="1" applyFill="1"/>
    <xf numFmtId="0" fontId="10" fillId="40" borderId="104" xfId="2" applyFont="1" applyBorder="1" applyAlignment="1">
      <alignment horizontal="center" vertical="center" wrapText="1"/>
    </xf>
    <xf numFmtId="0" fontId="10" fillId="41" borderId="104" xfId="2" applyFont="1" applyFill="1" applyBorder="1" applyAlignment="1">
      <alignment horizontal="center" vertical="center" wrapText="1"/>
    </xf>
    <xf numFmtId="0" fontId="10" fillId="40" borderId="107" xfId="2" applyFont="1" applyBorder="1" applyAlignment="1">
      <alignment horizontal="center" vertical="center" wrapText="1"/>
    </xf>
    <xf numFmtId="3" fontId="10" fillId="0" borderId="112" xfId="1" applyNumberFormat="1" applyFont="1" applyFill="1" applyBorder="1" applyAlignment="1">
      <alignment horizontal="right" vertical="center"/>
    </xf>
    <xf numFmtId="0" fontId="1" fillId="40" borderId="2" xfId="1" applyFont="1" applyAlignment="1">
      <alignment vertical="top"/>
    </xf>
    <xf numFmtId="49" fontId="48" fillId="40" borderId="94" xfId="5" applyNumberFormat="1" applyFont="1" applyBorder="1" applyAlignment="1">
      <alignment horizontal="center" vertical="center"/>
    </xf>
    <xf numFmtId="49" fontId="48" fillId="40" borderId="95" xfId="5" applyNumberFormat="1" applyFont="1" applyBorder="1" applyAlignment="1">
      <alignment horizontal="center" vertical="center"/>
    </xf>
    <xf numFmtId="0" fontId="48" fillId="40" borderId="95" xfId="5" applyFont="1" applyBorder="1" applyAlignment="1">
      <alignment horizontal="left" vertical="center" wrapText="1"/>
    </xf>
    <xf numFmtId="0" fontId="49" fillId="40" borderId="95" xfId="1" applyFont="1" applyBorder="1" applyAlignment="1">
      <alignment horizontal="center" vertical="center"/>
    </xf>
    <xf numFmtId="0" fontId="48" fillId="41" borderId="95" xfId="5" applyFont="1" applyFill="1" applyBorder="1" applyAlignment="1">
      <alignment horizontal="center" vertical="center"/>
    </xf>
    <xf numFmtId="0" fontId="49" fillId="38" borderId="95" xfId="1" applyFont="1" applyFill="1" applyBorder="1" applyAlignment="1">
      <alignment horizontal="left" vertical="center" wrapText="1"/>
    </xf>
    <xf numFmtId="0" fontId="50" fillId="38" borderId="95" xfId="1" applyFont="1" applyFill="1" applyBorder="1" applyAlignment="1">
      <alignment horizontal="left" vertical="center" wrapText="1"/>
    </xf>
    <xf numFmtId="3" fontId="49" fillId="38" borderId="95" xfId="1" applyNumberFormat="1" applyFont="1" applyFill="1" applyBorder="1" applyAlignment="1">
      <alignment horizontal="right" vertical="center"/>
    </xf>
    <xf numFmtId="3" fontId="49" fillId="38" borderId="96" xfId="1" applyNumberFormat="1" applyFont="1" applyFill="1" applyBorder="1" applyAlignment="1">
      <alignment horizontal="right" vertical="center"/>
    </xf>
    <xf numFmtId="49" fontId="48" fillId="40" borderId="97" xfId="5" applyNumberFormat="1" applyFont="1" applyBorder="1" applyAlignment="1">
      <alignment horizontal="center" vertical="center"/>
    </xf>
    <xf numFmtId="49" fontId="48" fillId="40" borderId="98" xfId="5" applyNumberFormat="1" applyFont="1" applyBorder="1" applyAlignment="1">
      <alignment horizontal="center" vertical="center"/>
    </xf>
    <xf numFmtId="0" fontId="48" fillId="40" borderId="98" xfId="5" applyFont="1" applyBorder="1" applyAlignment="1">
      <alignment horizontal="left" vertical="center" wrapText="1"/>
    </xf>
    <xf numFmtId="0" fontId="49" fillId="40" borderId="98" xfId="1" applyFont="1" applyBorder="1" applyAlignment="1">
      <alignment horizontal="center" vertical="center"/>
    </xf>
    <xf numFmtId="0" fontId="48" fillId="41" borderId="98" xfId="5" applyFont="1" applyFill="1" applyBorder="1" applyAlignment="1">
      <alignment horizontal="center" vertical="center"/>
    </xf>
    <xf numFmtId="0" fontId="49" fillId="38" borderId="98" xfId="1" applyFont="1" applyFill="1" applyBorder="1" applyAlignment="1">
      <alignment horizontal="left" vertical="center" wrapText="1"/>
    </xf>
    <xf numFmtId="3" fontId="49" fillId="38" borderId="98" xfId="1" applyNumberFormat="1" applyFont="1" applyFill="1" applyBorder="1" applyAlignment="1">
      <alignment horizontal="right" vertical="center"/>
    </xf>
    <xf numFmtId="3" fontId="49" fillId="40" borderId="98" xfId="1" applyNumberFormat="1" applyFont="1" applyBorder="1" applyAlignment="1">
      <alignment horizontal="right" vertical="center"/>
    </xf>
    <xf numFmtId="0" fontId="49" fillId="40" borderId="99" xfId="1" applyFont="1" applyBorder="1"/>
    <xf numFmtId="0" fontId="49" fillId="40" borderId="97" xfId="1" applyFont="1" applyBorder="1" applyAlignment="1">
      <alignment horizontal="center" vertical="center"/>
    </xf>
    <xf numFmtId="0" fontId="49" fillId="40" borderId="98" xfId="1" applyFont="1" applyBorder="1" applyAlignment="1">
      <alignment horizontal="left" vertical="center" wrapText="1"/>
    </xf>
    <xf numFmtId="0" fontId="49" fillId="41" borderId="98" xfId="1" applyFont="1" applyFill="1" applyBorder="1" applyAlignment="1">
      <alignment horizontal="center" vertical="center"/>
    </xf>
    <xf numFmtId="0" fontId="49" fillId="42" borderId="98" xfId="1" applyFont="1" applyFill="1" applyBorder="1" applyAlignment="1">
      <alignment horizontal="left" vertical="center" wrapText="1"/>
    </xf>
    <xf numFmtId="0" fontId="50" fillId="42" borderId="98" xfId="1" applyFont="1" applyFill="1" applyBorder="1" applyAlignment="1">
      <alignment horizontal="left" vertical="center" wrapText="1"/>
    </xf>
    <xf numFmtId="3" fontId="49" fillId="42" borderId="98" xfId="1" applyNumberFormat="1" applyFont="1" applyFill="1" applyBorder="1" applyAlignment="1">
      <alignment horizontal="right" vertical="center"/>
    </xf>
    <xf numFmtId="3" fontId="49" fillId="42" borderId="99" xfId="1" applyNumberFormat="1" applyFont="1" applyFill="1" applyBorder="1" applyAlignment="1">
      <alignment horizontal="right" vertical="center"/>
    </xf>
    <xf numFmtId="0" fontId="50" fillId="38" borderId="98" xfId="1" applyFont="1" applyFill="1" applyBorder="1" applyAlignment="1">
      <alignment horizontal="left" vertical="center" wrapText="1"/>
    </xf>
    <xf numFmtId="3" fontId="49" fillId="41" borderId="98" xfId="1" applyNumberFormat="1" applyFont="1" applyFill="1" applyBorder="1" applyAlignment="1">
      <alignment horizontal="right" vertical="center"/>
    </xf>
    <xf numFmtId="0" fontId="51" fillId="42" borderId="98" xfId="1" applyFont="1" applyFill="1" applyBorder="1" applyAlignment="1">
      <alignment horizontal="left" vertical="center" wrapText="1"/>
    </xf>
    <xf numFmtId="3" fontId="51" fillId="42" borderId="98" xfId="1" applyNumberFormat="1" applyFont="1" applyFill="1" applyBorder="1" applyAlignment="1">
      <alignment horizontal="right" vertical="center"/>
    </xf>
    <xf numFmtId="3" fontId="51" fillId="42" borderId="99" xfId="1" applyNumberFormat="1" applyFont="1" applyFill="1" applyBorder="1" applyAlignment="1">
      <alignment horizontal="right" vertical="center"/>
    </xf>
    <xf numFmtId="3" fontId="49" fillId="38" borderId="99" xfId="1" applyNumberFormat="1" applyFont="1" applyFill="1" applyBorder="1" applyAlignment="1">
      <alignment horizontal="right" vertical="center"/>
    </xf>
    <xf numFmtId="49" fontId="49" fillId="38" borderId="98" xfId="1" applyNumberFormat="1" applyFont="1" applyFill="1" applyBorder="1" applyAlignment="1">
      <alignment horizontal="right" vertical="center"/>
    </xf>
    <xf numFmtId="49" fontId="48" fillId="41" borderId="97" xfId="5" applyNumberFormat="1" applyFont="1" applyFill="1" applyBorder="1" applyAlignment="1">
      <alignment horizontal="center" vertical="center"/>
    </xf>
    <xf numFmtId="49" fontId="48" fillId="41" borderId="98" xfId="5" applyNumberFormat="1" applyFont="1" applyFill="1" applyBorder="1" applyAlignment="1">
      <alignment horizontal="center" vertical="center"/>
    </xf>
    <xf numFmtId="0" fontId="48" fillId="41" borderId="98" xfId="5" applyFont="1" applyFill="1" applyBorder="1" applyAlignment="1">
      <alignment horizontal="left" vertical="center" wrapText="1"/>
    </xf>
    <xf numFmtId="0" fontId="49" fillId="41" borderId="98" xfId="1" applyFont="1" applyFill="1" applyBorder="1" applyAlignment="1">
      <alignment horizontal="left" vertical="center" wrapText="1"/>
    </xf>
    <xf numFmtId="0" fontId="50" fillId="41" borderId="98" xfId="1" applyFont="1" applyFill="1" applyBorder="1" applyAlignment="1">
      <alignment horizontal="left" vertical="center" wrapText="1"/>
    </xf>
    <xf numFmtId="49" fontId="49" fillId="41" borderId="98" xfId="1" applyNumberFormat="1" applyFont="1" applyFill="1" applyBorder="1" applyAlignment="1">
      <alignment horizontal="right" vertical="center"/>
    </xf>
    <xf numFmtId="0" fontId="49" fillId="41" borderId="99" xfId="1" applyFont="1" applyFill="1" applyBorder="1"/>
    <xf numFmtId="49" fontId="49" fillId="0" borderId="98" xfId="1" applyNumberFormat="1" applyFont="1" applyFill="1" applyBorder="1" applyAlignment="1">
      <alignment horizontal="right" vertical="center"/>
    </xf>
    <xf numFmtId="3" fontId="49" fillId="0" borderId="98" xfId="1" applyNumberFormat="1" applyFont="1" applyFill="1" applyBorder="1" applyAlignment="1">
      <alignment horizontal="right" vertical="center"/>
    </xf>
    <xf numFmtId="166" fontId="49" fillId="40" borderId="99" xfId="6" applyNumberFormat="1" applyFont="1" applyFill="1" applyBorder="1"/>
    <xf numFmtId="0" fontId="49" fillId="40" borderId="100" xfId="1" applyFont="1" applyBorder="1" applyAlignment="1">
      <alignment horizontal="center" vertical="center"/>
    </xf>
    <xf numFmtId="0" fontId="49" fillId="40" borderId="101" xfId="1" applyFont="1" applyBorder="1" applyAlignment="1">
      <alignment horizontal="center" vertical="center"/>
    </xf>
    <xf numFmtId="0" fontId="49" fillId="40" borderId="101" xfId="1" applyFont="1" applyBorder="1" applyAlignment="1">
      <alignment horizontal="left" vertical="center" wrapText="1"/>
    </xf>
    <xf numFmtId="0" fontId="51" fillId="42" borderId="101" xfId="1" applyFont="1" applyFill="1" applyBorder="1" applyAlignment="1">
      <alignment horizontal="left" vertical="center" wrapText="1"/>
    </xf>
    <xf numFmtId="0" fontId="49" fillId="42" borderId="101" xfId="1" applyFont="1" applyFill="1" applyBorder="1" applyAlignment="1">
      <alignment horizontal="left" vertical="center" wrapText="1"/>
    </xf>
    <xf numFmtId="3" fontId="51" fillId="42" borderId="101" xfId="1" applyNumberFormat="1" applyFont="1" applyFill="1" applyBorder="1" applyAlignment="1">
      <alignment horizontal="right" vertical="center"/>
    </xf>
    <xf numFmtId="3" fontId="51" fillId="42" borderId="102" xfId="1" applyNumberFormat="1" applyFont="1" applyFill="1" applyBorder="1" applyAlignment="1">
      <alignment horizontal="right" vertical="center"/>
    </xf>
    <xf numFmtId="166" fontId="49" fillId="0" borderId="99" xfId="6" applyNumberFormat="1" applyFont="1" applyFill="1" applyBorder="1" applyAlignment="1">
      <alignment horizontal="right" vertical="center"/>
    </xf>
    <xf numFmtId="0" fontId="49" fillId="0" borderId="99" xfId="1" applyFont="1" applyFill="1" applyBorder="1"/>
    <xf numFmtId="0" fontId="10" fillId="0" borderId="115" xfId="1" applyFont="1" applyFill="1" applyBorder="1" applyAlignment="1">
      <alignment horizontal="left" vertical="center" wrapText="1"/>
    </xf>
    <xf numFmtId="4" fontId="19" fillId="41" borderId="98" xfId="4" applyNumberFormat="1" applyFont="1" applyFill="1" applyBorder="1" applyAlignment="1">
      <alignment horizontal="right" vertical="center"/>
    </xf>
    <xf numFmtId="4" fontId="21" fillId="41" borderId="70" xfId="1" applyNumberFormat="1" applyFont="1" applyFill="1" applyBorder="1" applyAlignment="1">
      <alignment horizontal="right" vertical="center"/>
    </xf>
    <xf numFmtId="3" fontId="21" fillId="41" borderId="70" xfId="1" applyNumberFormat="1" applyFont="1" applyFill="1" applyBorder="1" applyAlignment="1">
      <alignment horizontal="right" vertical="center"/>
    </xf>
    <xf numFmtId="165" fontId="10" fillId="41" borderId="105" xfId="2" applyNumberFormat="1" applyFont="1" applyFill="1" applyBorder="1" applyAlignment="1">
      <alignment horizontal="right" vertical="center"/>
    </xf>
    <xf numFmtId="49" fontId="43" fillId="41" borderId="98" xfId="0" applyNumberFormat="1" applyFont="1" applyFill="1" applyBorder="1" applyAlignment="1">
      <alignment horizontal="center" vertical="center"/>
    </xf>
    <xf numFmtId="3" fontId="42" fillId="0" borderId="99" xfId="0" applyNumberFormat="1" applyFont="1" applyBorder="1" applyAlignment="1">
      <alignment horizontal="center" vertical="center"/>
    </xf>
    <xf numFmtId="0" fontId="42" fillId="0" borderId="99" xfId="0" applyFont="1" applyBorder="1" applyAlignment="1">
      <alignment horizontal="center" vertical="center"/>
    </xf>
    <xf numFmtId="37" fontId="43" fillId="0" borderId="99" xfId="0" applyNumberFormat="1" applyFont="1" applyBorder="1" applyAlignment="1">
      <alignment horizontal="center" vertical="center"/>
    </xf>
    <xf numFmtId="49" fontId="43" fillId="0" borderId="99" xfId="0" applyNumberFormat="1" applyFont="1" applyBorder="1" applyAlignment="1">
      <alignment horizontal="center" vertical="center"/>
    </xf>
    <xf numFmtId="165" fontId="42" fillId="0" borderId="99" xfId="0" applyNumberFormat="1" applyFont="1" applyBorder="1" applyAlignment="1">
      <alignment horizontal="center" vertical="center"/>
    </xf>
    <xf numFmtId="49" fontId="10" fillId="0" borderId="99" xfId="1" applyNumberFormat="1" applyFont="1" applyFill="1" applyBorder="1" applyAlignment="1">
      <alignment horizontal="right" vertical="center"/>
    </xf>
    <xf numFmtId="4" fontId="10" fillId="0" borderId="104" xfId="2" applyNumberFormat="1" applyFont="1" applyFill="1" applyBorder="1" applyAlignment="1">
      <alignment horizontal="right" vertical="center"/>
    </xf>
    <xf numFmtId="49" fontId="21" fillId="0" borderId="69" xfId="1" applyNumberFormat="1" applyFont="1" applyFill="1" applyBorder="1" applyAlignment="1">
      <alignment horizontal="right" vertical="center"/>
    </xf>
    <xf numFmtId="3" fontId="21" fillId="0" borderId="69" xfId="1" applyNumberFormat="1" applyFont="1" applyFill="1" applyBorder="1" applyAlignment="1">
      <alignment horizontal="right" vertical="center"/>
    </xf>
    <xf numFmtId="3" fontId="47" fillId="0" borderId="99" xfId="1" applyNumberFormat="1" applyFont="1" applyFill="1" applyBorder="1" applyAlignment="1" applyProtection="1">
      <alignment wrapText="1"/>
      <protection locked="0"/>
    </xf>
    <xf numFmtId="0" fontId="18" fillId="40" borderId="109" xfId="3" applyFont="1" applyBorder="1" applyAlignment="1">
      <alignment horizontal="center" vertical="center"/>
    </xf>
    <xf numFmtId="0" fontId="18" fillId="41" borderId="109" xfId="3" applyFont="1" applyFill="1" applyBorder="1" applyAlignment="1">
      <alignment horizontal="center" vertical="center"/>
    </xf>
    <xf numFmtId="0" fontId="18" fillId="0" borderId="109" xfId="3" applyFont="1" applyFill="1" applyBorder="1" applyAlignment="1">
      <alignment horizontal="center" vertical="center"/>
    </xf>
    <xf numFmtId="0" fontId="18" fillId="41" borderId="110" xfId="3" applyFont="1" applyFill="1" applyBorder="1" applyAlignment="1">
      <alignment horizontal="center" vertical="center"/>
    </xf>
    <xf numFmtId="0" fontId="20" fillId="40" borderId="111" xfId="3" applyFont="1" applyBorder="1" applyAlignment="1">
      <alignment horizontal="center" vertical="center" wrapText="1"/>
    </xf>
    <xf numFmtId="0" fontId="20" fillId="40" borderId="112" xfId="3" applyFont="1" applyBorder="1" applyAlignment="1">
      <alignment horizontal="center" vertical="center"/>
    </xf>
    <xf numFmtId="0" fontId="18" fillId="40" borderId="112" xfId="3" applyFont="1" applyBorder="1" applyAlignment="1">
      <alignment horizontal="center" vertical="center"/>
    </xf>
    <xf numFmtId="0" fontId="18" fillId="41" borderId="112" xfId="3" applyFont="1" applyFill="1" applyBorder="1" applyAlignment="1">
      <alignment horizontal="center" vertical="center"/>
    </xf>
    <xf numFmtId="0" fontId="18" fillId="0" borderId="112" xfId="3" applyFont="1" applyFill="1" applyBorder="1" applyAlignment="1">
      <alignment horizontal="center" vertical="center"/>
    </xf>
    <xf numFmtId="0" fontId="18" fillId="41" borderId="113" xfId="3" applyFont="1" applyFill="1" applyBorder="1" applyAlignment="1">
      <alignment horizontal="center" vertical="center"/>
    </xf>
    <xf numFmtId="0" fontId="20" fillId="41" borderId="111" xfId="3" applyFont="1" applyFill="1" applyBorder="1" applyAlignment="1">
      <alignment horizontal="center" vertical="center"/>
    </xf>
    <xf numFmtId="0" fontId="20" fillId="41" borderId="112" xfId="3" applyFont="1" applyFill="1" applyBorder="1" applyAlignment="1">
      <alignment horizontal="left" vertical="center"/>
    </xf>
    <xf numFmtId="4" fontId="30" fillId="41" borderId="112" xfId="0" applyNumberFormat="1" applyFont="1" applyFill="1" applyBorder="1" applyAlignment="1">
      <alignment horizontal="right" vertical="center"/>
    </xf>
    <xf numFmtId="3" fontId="20" fillId="0" borderId="112" xfId="3" applyNumberFormat="1" applyFont="1" applyFill="1" applyBorder="1" applyAlignment="1">
      <alignment horizontal="right" vertical="center"/>
    </xf>
    <xf numFmtId="3" fontId="20" fillId="41" borderId="112" xfId="3" applyNumberFormat="1" applyFont="1" applyFill="1" applyBorder="1" applyAlignment="1">
      <alignment horizontal="right" vertical="center"/>
    </xf>
    <xf numFmtId="3" fontId="20" fillId="0" borderId="113" xfId="3" applyNumberFormat="1" applyFont="1" applyFill="1" applyBorder="1" applyAlignment="1">
      <alignment horizontal="right" vertical="center"/>
    </xf>
    <xf numFmtId="49" fontId="20" fillId="0" borderId="112" xfId="3" applyNumberFormat="1" applyFont="1" applyFill="1" applyBorder="1" applyAlignment="1">
      <alignment horizontal="right" vertical="center"/>
    </xf>
    <xf numFmtId="4" fontId="20" fillId="41" borderId="112" xfId="3" applyNumberFormat="1" applyFont="1" applyFill="1" applyBorder="1" applyAlignment="1">
      <alignment horizontal="right" vertical="center"/>
    </xf>
    <xf numFmtId="165" fontId="20" fillId="0" borderId="112" xfId="3" applyNumberFormat="1" applyFont="1" applyFill="1" applyBorder="1" applyAlignment="1">
      <alignment horizontal="right" vertical="center"/>
    </xf>
    <xf numFmtId="0" fontId="18" fillId="41" borderId="111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left" vertical="center"/>
    </xf>
    <xf numFmtId="4" fontId="18" fillId="41" borderId="112" xfId="3" applyNumberFormat="1" applyFont="1" applyFill="1" applyBorder="1" applyAlignment="1">
      <alignment horizontal="right" vertical="center"/>
    </xf>
    <xf numFmtId="3" fontId="18" fillId="0" borderId="112" xfId="3" applyNumberFormat="1" applyFont="1" applyFill="1" applyBorder="1" applyAlignment="1">
      <alignment horizontal="right" vertical="center"/>
    </xf>
    <xf numFmtId="3" fontId="18" fillId="41" borderId="112" xfId="3" applyNumberFormat="1" applyFont="1" applyFill="1" applyBorder="1" applyAlignment="1">
      <alignment horizontal="right" vertical="center"/>
    </xf>
    <xf numFmtId="49" fontId="20" fillId="0" borderId="113" xfId="3" applyNumberFormat="1" applyFont="1" applyFill="1" applyBorder="1" applyAlignment="1">
      <alignment horizontal="right" vertical="center"/>
    </xf>
    <xf numFmtId="4" fontId="20" fillId="0" borderId="112" xfId="3" applyNumberFormat="1" applyFont="1" applyFill="1" applyBorder="1" applyAlignment="1">
      <alignment horizontal="right" vertical="center"/>
    </xf>
    <xf numFmtId="165" fontId="18" fillId="0" borderId="112" xfId="3" applyNumberFormat="1" applyFont="1" applyFill="1" applyBorder="1" applyAlignment="1">
      <alignment horizontal="right" vertical="center"/>
    </xf>
    <xf numFmtId="3" fontId="18" fillId="0" borderId="113" xfId="3" applyNumberFormat="1" applyFont="1" applyFill="1" applyBorder="1" applyAlignment="1">
      <alignment horizontal="right" vertical="center"/>
    </xf>
    <xf numFmtId="49" fontId="18" fillId="0" borderId="113" xfId="3" applyNumberFormat="1" applyFont="1" applyFill="1" applyBorder="1" applyAlignment="1">
      <alignment horizontal="right" vertical="center"/>
    </xf>
    <xf numFmtId="0" fontId="18" fillId="0" borderId="113" xfId="3" applyFont="1" applyFill="1" applyBorder="1" applyAlignment="1">
      <alignment horizontal="center" vertical="center"/>
    </xf>
    <xf numFmtId="0" fontId="20" fillId="41" borderId="112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left" vertical="center" wrapText="1"/>
    </xf>
    <xf numFmtId="0" fontId="20" fillId="41" borderId="112" xfId="3" applyFont="1" applyFill="1" applyBorder="1" applyAlignment="1">
      <alignment horizontal="left" vertical="center" wrapText="1"/>
    </xf>
    <xf numFmtId="0" fontId="30" fillId="41" borderId="111" xfId="0" applyFont="1" applyFill="1" applyBorder="1" applyAlignment="1">
      <alignment horizontal="center" vertical="center" wrapText="1"/>
    </xf>
    <xf numFmtId="0" fontId="20" fillId="0" borderId="111" xfId="3" applyFont="1" applyFill="1" applyBorder="1" applyAlignment="1">
      <alignment horizontal="center" vertical="center"/>
    </xf>
    <xf numFmtId="0" fontId="20" fillId="40" borderId="112" xfId="3" applyFont="1" applyBorder="1"/>
    <xf numFmtId="0" fontId="15" fillId="40" borderId="112" xfId="3" applyFont="1" applyBorder="1"/>
    <xf numFmtId="166" fontId="20" fillId="40" borderId="112" xfId="6" applyNumberFormat="1" applyFont="1" applyFill="1" applyBorder="1"/>
    <xf numFmtId="0" fontId="15" fillId="0" borderId="113" xfId="3" applyFont="1" applyFill="1" applyBorder="1"/>
    <xf numFmtId="0" fontId="20" fillId="41" borderId="111" xfId="3" applyFont="1" applyFill="1" applyBorder="1" applyAlignment="1">
      <alignment horizontal="center" vertical="center" wrapText="1"/>
    </xf>
    <xf numFmtId="3" fontId="18" fillId="41" borderId="113" xfId="3" applyNumberFormat="1" applyFont="1" applyFill="1" applyBorder="1" applyAlignment="1">
      <alignment horizontal="right" vertical="center"/>
    </xf>
    <xf numFmtId="3" fontId="20" fillId="41" borderId="113" xfId="3" applyNumberFormat="1" applyFont="1" applyFill="1" applyBorder="1" applyAlignment="1">
      <alignment horizontal="right" vertical="center"/>
    </xf>
    <xf numFmtId="0" fontId="20" fillId="41" borderId="114" xfId="3" applyFont="1" applyFill="1" applyBorder="1" applyAlignment="1">
      <alignment horizontal="center" vertical="center"/>
    </xf>
    <xf numFmtId="0" fontId="18" fillId="41" borderId="115" xfId="3" applyFont="1" applyFill="1" applyBorder="1" applyAlignment="1">
      <alignment horizontal="left" vertical="center" wrapText="1"/>
    </xf>
    <xf numFmtId="4" fontId="18" fillId="41" borderId="115" xfId="3" applyNumberFormat="1" applyFont="1" applyFill="1" applyBorder="1" applyAlignment="1">
      <alignment horizontal="right" vertical="center"/>
    </xf>
    <xf numFmtId="3" fontId="18" fillId="41" borderId="115" xfId="3" applyNumberFormat="1" applyFont="1" applyFill="1" applyBorder="1" applyAlignment="1">
      <alignment horizontal="right" vertical="center"/>
    </xf>
    <xf numFmtId="3" fontId="18" fillId="41" borderId="116" xfId="3" applyNumberFormat="1" applyFont="1" applyFill="1" applyBorder="1" applyAlignment="1">
      <alignment horizontal="right" vertical="center"/>
    </xf>
    <xf numFmtId="0" fontId="18" fillId="43" borderId="13" xfId="3" applyFont="1" applyFill="1" applyBorder="1" applyAlignment="1">
      <alignment horizontal="center" vertical="center" wrapText="1"/>
    </xf>
    <xf numFmtId="0" fontId="18" fillId="43" borderId="90" xfId="3" applyFont="1" applyFill="1" applyBorder="1" applyAlignment="1">
      <alignment horizontal="center" vertical="center"/>
    </xf>
    <xf numFmtId="0" fontId="18" fillId="43" borderId="91" xfId="3" applyFont="1" applyFill="1" applyBorder="1" applyAlignment="1">
      <alignment horizontal="center" vertical="center"/>
    </xf>
    <xf numFmtId="3" fontId="19" fillId="40" borderId="99" xfId="4" applyNumberFormat="1" applyFont="1" applyBorder="1" applyAlignment="1">
      <alignment horizontal="right" vertical="center"/>
    </xf>
    <xf numFmtId="49" fontId="10" fillId="40" borderId="123" xfId="5" applyNumberFormat="1" applyFont="1" applyBorder="1" applyAlignment="1">
      <alignment horizontal="center" vertical="center"/>
    </xf>
    <xf numFmtId="49" fontId="10" fillId="40" borderId="124" xfId="5" applyNumberFormat="1" applyFont="1" applyBorder="1" applyAlignment="1">
      <alignment horizontal="center" vertical="center"/>
    </xf>
    <xf numFmtId="0" fontId="10" fillId="40" borderId="124" xfId="5" applyFont="1" applyBorder="1" applyAlignment="1">
      <alignment horizontal="left" vertical="center" wrapText="1"/>
    </xf>
    <xf numFmtId="0" fontId="10" fillId="40" borderId="124" xfId="5" applyFont="1" applyBorder="1" applyAlignment="1">
      <alignment horizontal="center" vertical="center"/>
    </xf>
    <xf numFmtId="0" fontId="10" fillId="40" borderId="124" xfId="5" applyFont="1" applyBorder="1" applyAlignment="1">
      <alignment horizontal="left" vertical="center"/>
    </xf>
    <xf numFmtId="3" fontId="10" fillId="40" borderId="124" xfId="5" applyNumberFormat="1" applyFont="1" applyBorder="1" applyAlignment="1">
      <alignment horizontal="right" vertical="center"/>
    </xf>
    <xf numFmtId="3" fontId="41" fillId="41" borderId="124" xfId="6" applyNumberFormat="1" applyFont="1" applyFill="1" applyBorder="1" applyAlignment="1">
      <alignment horizontal="center" vertical="center" wrapText="1"/>
    </xf>
    <xf numFmtId="3" fontId="10" fillId="40" borderId="125" xfId="5" applyNumberFormat="1" applyFont="1" applyBorder="1" applyAlignment="1">
      <alignment horizontal="right" vertical="center"/>
    </xf>
    <xf numFmtId="3" fontId="10" fillId="40" borderId="126" xfId="5" applyNumberFormat="1" applyFont="1" applyBorder="1" applyAlignment="1">
      <alignment horizontal="right" vertical="center"/>
    </xf>
    <xf numFmtId="166" fontId="49" fillId="40" borderId="98" xfId="6" applyNumberFormat="1" applyFont="1" applyFill="1" applyBorder="1"/>
    <xf numFmtId="3" fontId="41" fillId="41" borderId="99" xfId="6" applyNumberFormat="1" applyFont="1" applyFill="1" applyBorder="1" applyAlignment="1">
      <alignment horizontal="center" vertical="center" wrapText="1"/>
    </xf>
    <xf numFmtId="0" fontId="49" fillId="40" borderId="98" xfId="1" applyFont="1" applyBorder="1"/>
    <xf numFmtId="0" fontId="49" fillId="41" borderId="98" xfId="1" applyFont="1" applyFill="1" applyBorder="1"/>
    <xf numFmtId="166" fontId="49" fillId="0" borderId="98" xfId="6" applyNumberFormat="1" applyFont="1" applyFill="1" applyBorder="1" applyAlignment="1">
      <alignment horizontal="right" vertical="center"/>
    </xf>
    <xf numFmtId="3" fontId="49" fillId="0" borderId="99" xfId="1" applyNumberFormat="1" applyFont="1" applyFill="1" applyBorder="1" applyAlignment="1">
      <alignment horizontal="right" vertical="center"/>
    </xf>
    <xf numFmtId="0" fontId="49" fillId="0" borderId="98" xfId="1" applyFont="1" applyFill="1" applyBorder="1"/>
    <xf numFmtId="49" fontId="10" fillId="0" borderId="105" xfId="2" applyNumberFormat="1" applyFont="1" applyFill="1" applyBorder="1" applyAlignment="1">
      <alignment horizontal="right" vertical="center"/>
    </xf>
    <xf numFmtId="49" fontId="10" fillId="0" borderId="113" xfId="1" applyNumberFormat="1" applyFont="1" applyFill="1" applyBorder="1" applyAlignment="1">
      <alignment horizontal="right" vertical="center"/>
    </xf>
    <xf numFmtId="49" fontId="49" fillId="0" borderId="99" xfId="1" applyNumberFormat="1" applyFont="1" applyFill="1" applyBorder="1" applyAlignment="1">
      <alignment horizontal="right" vertical="center"/>
    </xf>
    <xf numFmtId="0" fontId="3" fillId="40" borderId="27" xfId="1" applyFont="1" applyBorder="1" applyAlignment="1">
      <alignment horizontal="left" vertical="center"/>
    </xf>
    <xf numFmtId="0" fontId="20" fillId="40" borderId="27" xfId="4" applyFont="1" applyBorder="1" applyAlignment="1">
      <alignment horizontal="left" vertical="center"/>
    </xf>
    <xf numFmtId="0" fontId="20" fillId="40" borderId="89" xfId="4" applyFont="1" applyBorder="1" applyAlignment="1">
      <alignment vertical="center"/>
    </xf>
    <xf numFmtId="0" fontId="3" fillId="40" borderId="29" xfId="5" applyFont="1" applyBorder="1" applyAlignment="1">
      <alignment vertical="center"/>
    </xf>
    <xf numFmtId="3" fontId="10" fillId="0" borderId="113" xfId="1" applyNumberFormat="1" applyFont="1" applyFill="1" applyBorder="1" applyAlignment="1">
      <alignment horizontal="right" vertical="center"/>
    </xf>
    <xf numFmtId="43" fontId="15" fillId="40" borderId="2" xfId="1" applyNumberFormat="1" applyFont="1"/>
    <xf numFmtId="0" fontId="3" fillId="40" borderId="9" xfId="0" applyFont="1" applyFill="1" applyBorder="1" applyAlignment="1">
      <alignment horizontal="left" vertical="center"/>
    </xf>
    <xf numFmtId="0" fontId="2" fillId="40" borderId="9" xfId="0" applyFont="1" applyFill="1" applyBorder="1" applyAlignment="1">
      <alignment horizontal="center" vertical="center"/>
    </xf>
    <xf numFmtId="0" fontId="43" fillId="35" borderId="97" xfId="0" applyFont="1" applyFill="1" applyBorder="1" applyAlignment="1">
      <alignment horizontal="center" vertical="center"/>
    </xf>
    <xf numFmtId="0" fontId="43" fillId="35" borderId="98" xfId="0" applyFont="1" applyFill="1" applyBorder="1" applyAlignment="1">
      <alignment horizontal="center" vertical="center"/>
    </xf>
    <xf numFmtId="0" fontId="44" fillId="39" borderId="121" xfId="0" applyFont="1" applyFill="1" applyBorder="1" applyAlignment="1">
      <alignment horizontal="left" vertical="top"/>
    </xf>
    <xf numFmtId="0" fontId="44" fillId="39" borderId="122" xfId="0" applyFont="1" applyFill="1" applyBorder="1" applyAlignment="1">
      <alignment horizontal="left" vertical="top"/>
    </xf>
    <xf numFmtId="0" fontId="1" fillId="3" borderId="97" xfId="0" applyFont="1" applyFill="1" applyBorder="1" applyAlignment="1">
      <alignment horizontal="left" vertical="top"/>
    </xf>
    <xf numFmtId="0" fontId="1" fillId="3" borderId="98" xfId="0" applyFont="1" applyFill="1" applyBorder="1" applyAlignment="1">
      <alignment horizontal="left" vertical="top"/>
    </xf>
    <xf numFmtId="0" fontId="1" fillId="40" borderId="2" xfId="0" applyFont="1" applyFill="1" applyBorder="1" applyAlignment="1">
      <alignment horizontal="left" vertical="top"/>
    </xf>
    <xf numFmtId="0" fontId="43" fillId="30" borderId="97" xfId="0" applyFont="1" applyFill="1" applyBorder="1" applyAlignment="1">
      <alignment horizontal="center" vertical="center"/>
    </xf>
    <xf numFmtId="0" fontId="43" fillId="30" borderId="98" xfId="0" applyFont="1" applyFill="1" applyBorder="1" applyAlignment="1">
      <alignment horizontal="center" vertical="center"/>
    </xf>
    <xf numFmtId="0" fontId="42" fillId="33" borderId="97" xfId="0" applyFont="1" applyFill="1" applyBorder="1" applyAlignment="1">
      <alignment horizontal="center" vertical="center"/>
    </xf>
    <xf numFmtId="0" fontId="42" fillId="33" borderId="98" xfId="0" applyFont="1" applyFill="1" applyBorder="1" applyAlignment="1">
      <alignment horizontal="center" vertical="center"/>
    </xf>
    <xf numFmtId="0" fontId="43" fillId="34" borderId="97" xfId="0" applyFont="1" applyFill="1" applyBorder="1" applyAlignment="1">
      <alignment horizontal="center" vertical="center"/>
    </xf>
    <xf numFmtId="0" fontId="43" fillId="34" borderId="98" xfId="0" applyFont="1" applyFill="1" applyBorder="1" applyAlignment="1">
      <alignment horizontal="center" vertical="center"/>
    </xf>
    <xf numFmtId="0" fontId="42" fillId="23" borderId="94" xfId="0" applyFont="1" applyFill="1" applyBorder="1" applyAlignment="1">
      <alignment horizontal="center" vertical="center"/>
    </xf>
    <xf numFmtId="0" fontId="42" fillId="23" borderId="95" xfId="0" applyFont="1" applyFill="1" applyBorder="1" applyAlignment="1">
      <alignment horizontal="center" vertical="center"/>
    </xf>
    <xf numFmtId="0" fontId="43" fillId="27" borderId="97" xfId="0" applyFont="1" applyFill="1" applyBorder="1" applyAlignment="1">
      <alignment horizontal="center" vertical="center"/>
    </xf>
    <xf numFmtId="0" fontId="43" fillId="27" borderId="98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93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3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right" vertical="center"/>
    </xf>
    <xf numFmtId="0" fontId="18" fillId="7" borderId="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left" vertical="center"/>
    </xf>
    <xf numFmtId="0" fontId="34" fillId="40" borderId="2" xfId="1" applyFont="1" applyAlignment="1">
      <alignment horizontal="center" vertical="top"/>
    </xf>
    <xf numFmtId="0" fontId="14" fillId="40" borderId="2" xfId="1" applyFont="1" applyAlignment="1">
      <alignment horizontal="left" vertical="center"/>
    </xf>
    <xf numFmtId="0" fontId="13" fillId="40" borderId="2" xfId="1" applyFont="1" applyAlignment="1">
      <alignment horizontal="left" vertical="top"/>
    </xf>
    <xf numFmtId="0" fontId="11" fillId="40" borderId="55" xfId="1" applyFont="1" applyBorder="1" applyAlignment="1">
      <alignment horizontal="center" vertical="center" wrapText="1"/>
    </xf>
    <xf numFmtId="0" fontId="11" fillId="40" borderId="53" xfId="1" applyFont="1" applyBorder="1" applyAlignment="1">
      <alignment horizontal="center" vertical="center" wrapText="1"/>
    </xf>
    <xf numFmtId="0" fontId="11" fillId="40" borderId="54" xfId="1" applyFont="1" applyBorder="1" applyAlignment="1">
      <alignment horizontal="center" vertical="center" wrapText="1"/>
    </xf>
    <xf numFmtId="0" fontId="11" fillId="40" borderId="21" xfId="1" applyFont="1" applyBorder="1" applyAlignment="1">
      <alignment horizontal="center" vertical="center" wrapText="1"/>
    </xf>
    <xf numFmtId="0" fontId="11" fillId="40" borderId="54" xfId="1" applyFont="1" applyBorder="1" applyAlignment="1">
      <alignment horizontal="center" vertical="center"/>
    </xf>
    <xf numFmtId="0" fontId="11" fillId="40" borderId="21" xfId="1" applyFont="1" applyBorder="1" applyAlignment="1">
      <alignment horizontal="center" vertical="center"/>
    </xf>
    <xf numFmtId="0" fontId="11" fillId="40" borderId="23" xfId="1" applyFont="1" applyBorder="1" applyAlignment="1">
      <alignment horizontal="center" vertical="center"/>
    </xf>
    <xf numFmtId="0" fontId="3" fillId="40" borderId="89" xfId="1" applyFont="1" applyBorder="1" applyAlignment="1">
      <alignment horizontal="center" vertical="center"/>
    </xf>
    <xf numFmtId="0" fontId="1" fillId="40" borderId="2" xfId="1" applyFont="1" applyAlignment="1">
      <alignment horizontal="left" vertical="top"/>
    </xf>
    <xf numFmtId="0" fontId="9" fillId="40" borderId="19" xfId="1" applyFont="1" applyBorder="1" applyAlignment="1">
      <alignment horizontal="center" vertical="center" wrapText="1"/>
    </xf>
    <xf numFmtId="0" fontId="9" fillId="40" borderId="18" xfId="1" applyFont="1" applyBorder="1" applyAlignment="1">
      <alignment horizontal="center" vertical="center" wrapText="1"/>
    </xf>
    <xf numFmtId="0" fontId="9" fillId="40" borderId="17" xfId="1" applyFont="1" applyBorder="1" applyAlignment="1">
      <alignment horizontal="center" vertical="center" wrapText="1"/>
    </xf>
    <xf numFmtId="0" fontId="3" fillId="40" borderId="9" xfId="1" applyFont="1" applyBorder="1" applyAlignment="1">
      <alignment horizontal="left" vertical="center"/>
    </xf>
    <xf numFmtId="0" fontId="13" fillId="40" borderId="2" xfId="2" applyFont="1" applyAlignment="1">
      <alignment horizontal="left" vertical="top"/>
    </xf>
    <xf numFmtId="0" fontId="11" fillId="40" borderId="118" xfId="2" applyFont="1" applyBorder="1" applyAlignment="1">
      <alignment horizontal="center" vertical="center"/>
    </xf>
    <xf numFmtId="3" fontId="10" fillId="40" borderId="104" xfId="2" applyNumberFormat="1" applyFont="1" applyBorder="1" applyAlignment="1">
      <alignment horizontal="right" vertical="center"/>
    </xf>
    <xf numFmtId="3" fontId="10" fillId="41" borderId="104" xfId="2" applyNumberFormat="1" applyFont="1" applyFill="1" applyBorder="1" applyAlignment="1">
      <alignment horizontal="right" vertical="center"/>
    </xf>
    <xf numFmtId="3" fontId="10" fillId="0" borderId="104" xfId="2" applyNumberFormat="1" applyFont="1" applyFill="1" applyBorder="1" applyAlignment="1">
      <alignment horizontal="right" vertical="center"/>
    </xf>
    <xf numFmtId="0" fontId="34" fillId="40" borderId="2" xfId="2" applyFont="1" applyAlignment="1">
      <alignment horizontal="center" vertical="top"/>
    </xf>
    <xf numFmtId="0" fontId="14" fillId="40" borderId="2" xfId="2" applyFont="1" applyAlignment="1">
      <alignment horizontal="left" vertical="center"/>
    </xf>
    <xf numFmtId="0" fontId="1" fillId="40" borderId="2" xfId="2" applyFont="1" applyAlignment="1">
      <alignment horizontal="left" vertical="top"/>
    </xf>
    <xf numFmtId="3" fontId="10" fillId="40" borderId="107" xfId="2" applyNumberFormat="1" applyFont="1" applyBorder="1" applyAlignment="1">
      <alignment horizontal="right" vertical="center"/>
    </xf>
    <xf numFmtId="0" fontId="9" fillId="40" borderId="9" xfId="2" applyFont="1" applyBorder="1" applyAlignment="1">
      <alignment horizontal="center" vertical="center" wrapText="1"/>
    </xf>
    <xf numFmtId="0" fontId="3" fillId="40" borderId="9" xfId="2" applyFont="1" applyBorder="1" applyAlignment="1">
      <alignment horizontal="left" vertical="center"/>
    </xf>
    <xf numFmtId="0" fontId="9" fillId="40" borderId="19" xfId="2" applyFont="1" applyBorder="1" applyAlignment="1">
      <alignment horizontal="center" vertical="center" wrapText="1"/>
    </xf>
    <xf numFmtId="0" fontId="9" fillId="40" borderId="18" xfId="2" applyFont="1" applyBorder="1" applyAlignment="1">
      <alignment horizontal="center" vertical="center" wrapText="1"/>
    </xf>
    <xf numFmtId="0" fontId="9" fillId="40" borderId="17" xfId="2" applyFont="1" applyBorder="1" applyAlignment="1">
      <alignment horizontal="center" vertical="center" wrapText="1"/>
    </xf>
    <xf numFmtId="0" fontId="33" fillId="40" borderId="2" xfId="3" applyFont="1" applyAlignment="1">
      <alignment horizontal="center" vertical="top"/>
    </xf>
    <xf numFmtId="0" fontId="31" fillId="40" borderId="2" xfId="3" applyFont="1" applyAlignment="1">
      <alignment horizontal="left" vertical="center"/>
    </xf>
    <xf numFmtId="0" fontId="29" fillId="40" borderId="2" xfId="3" applyFont="1" applyAlignment="1">
      <alignment horizontal="right" vertical="center"/>
    </xf>
    <xf numFmtId="0" fontId="18" fillId="39" borderId="3" xfId="3" applyFont="1" applyFill="1" applyBorder="1" applyAlignment="1">
      <alignment horizontal="left" vertical="center"/>
    </xf>
    <xf numFmtId="0" fontId="18" fillId="39" borderId="4" xfId="3" applyFont="1" applyFill="1" applyBorder="1" applyAlignment="1">
      <alignment horizontal="center" vertical="center"/>
    </xf>
    <xf numFmtId="0" fontId="18" fillId="39" borderId="4" xfId="3" applyFont="1" applyFill="1" applyBorder="1" applyAlignment="1">
      <alignment horizontal="left" vertical="center"/>
    </xf>
    <xf numFmtId="0" fontId="18" fillId="39" borderId="5" xfId="3" applyFont="1" applyFill="1" applyBorder="1" applyAlignment="1">
      <alignment horizontal="center" vertical="center"/>
    </xf>
    <xf numFmtId="0" fontId="18" fillId="39" borderId="29" xfId="3" applyFont="1" applyFill="1" applyBorder="1" applyAlignment="1">
      <alignment horizontal="center" vertical="center"/>
    </xf>
    <xf numFmtId="0" fontId="18" fillId="39" borderId="29" xfId="3" applyFont="1" applyFill="1" applyBorder="1" applyAlignment="1">
      <alignment horizontal="left" vertical="center"/>
    </xf>
    <xf numFmtId="0" fontId="18" fillId="39" borderId="36" xfId="3" applyFont="1" applyFill="1" applyBorder="1" applyAlignment="1">
      <alignment horizontal="center" vertical="center"/>
    </xf>
    <xf numFmtId="0" fontId="18" fillId="39" borderId="6" xfId="3" applyFont="1" applyFill="1" applyBorder="1" applyAlignment="1">
      <alignment horizontal="center" vertical="center"/>
    </xf>
    <xf numFmtId="0" fontId="18" fillId="39" borderId="93" xfId="3" applyFont="1" applyFill="1" applyBorder="1" applyAlignment="1">
      <alignment horizontal="center" vertical="center"/>
    </xf>
    <xf numFmtId="0" fontId="18" fillId="39" borderId="7" xfId="3" applyFont="1" applyFill="1" applyBorder="1" applyAlignment="1">
      <alignment horizontal="center" vertical="center"/>
    </xf>
    <xf numFmtId="0" fontId="18" fillId="39" borderId="8" xfId="3" applyFont="1" applyFill="1" applyBorder="1" applyAlignment="1">
      <alignment horizontal="center" vertical="center"/>
    </xf>
    <xf numFmtId="0" fontId="18" fillId="39" borderId="9" xfId="3" applyFont="1" applyFill="1" applyBorder="1" applyAlignment="1">
      <alignment horizontal="center" vertical="center" wrapText="1"/>
    </xf>
    <xf numFmtId="0" fontId="18" fillId="43" borderId="7" xfId="3" applyFont="1" applyFill="1" applyBorder="1" applyAlignment="1">
      <alignment horizontal="center" vertical="center" wrapText="1"/>
    </xf>
    <xf numFmtId="0" fontId="18" fillId="40" borderId="108" xfId="3" applyFont="1" applyBorder="1" applyAlignment="1">
      <alignment horizontal="center" vertical="center"/>
    </xf>
    <xf numFmtId="0" fontId="18" fillId="40" borderId="109" xfId="3" applyFont="1" applyBorder="1" applyAlignment="1">
      <alignment horizontal="center" vertical="center"/>
    </xf>
    <xf numFmtId="0" fontId="18" fillId="41" borderId="111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center" vertical="center"/>
    </xf>
    <xf numFmtId="0" fontId="17" fillId="41" borderId="2" xfId="3" applyFont="1" applyFill="1" applyAlignment="1">
      <alignment horizontal="left" vertical="top"/>
    </xf>
    <xf numFmtId="0" fontId="8" fillId="40" borderId="19" xfId="3" applyFont="1" applyBorder="1" applyAlignment="1">
      <alignment horizontal="center" vertical="center" wrapText="1"/>
    </xf>
    <xf numFmtId="0" fontId="8" fillId="40" borderId="18" xfId="3" applyFont="1" applyBorder="1" applyAlignment="1">
      <alignment horizontal="center" vertical="center" wrapText="1"/>
    </xf>
    <xf numFmtId="0" fontId="8" fillId="40" borderId="17" xfId="3" applyFont="1" applyBorder="1" applyAlignment="1">
      <alignment horizontal="center" vertical="center" wrapText="1"/>
    </xf>
    <xf numFmtId="0" fontId="8" fillId="40" borderId="9" xfId="3" applyFont="1" applyBorder="1" applyAlignment="1">
      <alignment horizontal="center" vertical="center"/>
    </xf>
    <xf numFmtId="0" fontId="16" fillId="40" borderId="33" xfId="3" applyFont="1" applyBorder="1" applyAlignment="1">
      <alignment horizontal="left" vertical="center"/>
    </xf>
    <xf numFmtId="0" fontId="16" fillId="40" borderId="32" xfId="3" applyFont="1" applyBorder="1" applyAlignment="1">
      <alignment horizontal="left" vertical="center"/>
    </xf>
    <xf numFmtId="0" fontId="16" fillId="40" borderId="30" xfId="3" applyFont="1" applyBorder="1" applyAlignment="1">
      <alignment horizontal="left" vertical="center"/>
    </xf>
    <xf numFmtId="0" fontId="16" fillId="40" borderId="29" xfId="3" applyFont="1" applyBorder="1" applyAlignment="1">
      <alignment horizontal="left" vertical="center"/>
    </xf>
    <xf numFmtId="0" fontId="16" fillId="40" borderId="26" xfId="3" applyFont="1" applyBorder="1" applyAlignment="1">
      <alignment horizontal="left" vertical="center"/>
    </xf>
    <xf numFmtId="0" fontId="16" fillId="40" borderId="25" xfId="3" applyFont="1" applyBorder="1" applyAlignment="1">
      <alignment horizontal="left" vertical="center"/>
    </xf>
    <xf numFmtId="0" fontId="11" fillId="40" borderId="50" xfId="1" applyFont="1" applyBorder="1" applyAlignment="1">
      <alignment horizontal="center" vertical="center"/>
    </xf>
    <xf numFmtId="0" fontId="11" fillId="40" borderId="50" xfId="1" applyFont="1" applyBorder="1" applyAlignment="1">
      <alignment horizontal="center" vertical="center" wrapText="1"/>
    </xf>
    <xf numFmtId="0" fontId="11" fillId="40" borderId="51" xfId="1" applyFont="1" applyBorder="1" applyAlignment="1">
      <alignment horizontal="center" vertical="center" wrapText="1"/>
    </xf>
    <xf numFmtId="49" fontId="10" fillId="40" borderId="112" xfId="1" applyNumberFormat="1" applyFont="1" applyBorder="1" applyAlignment="1">
      <alignment horizontal="center" vertical="center"/>
    </xf>
    <xf numFmtId="49" fontId="10" fillId="40" borderId="109" xfId="1" applyNumberFormat="1" applyFont="1" applyBorder="1" applyAlignment="1">
      <alignment horizontal="center" vertical="center"/>
    </xf>
    <xf numFmtId="49" fontId="10" fillId="0" borderId="112" xfId="1" applyNumberFormat="1" applyFont="1" applyFill="1" applyBorder="1" applyAlignment="1">
      <alignment horizontal="center" vertical="center"/>
    </xf>
    <xf numFmtId="49" fontId="10" fillId="40" borderId="115" xfId="1" applyNumberFormat="1" applyFont="1" applyBorder="1" applyAlignment="1">
      <alignment horizontal="center" vertical="center"/>
    </xf>
    <xf numFmtId="0" fontId="9" fillId="40" borderId="9" xfId="1" applyFont="1" applyBorder="1" applyAlignment="1">
      <alignment horizontal="center" vertical="center" wrapText="1"/>
    </xf>
    <xf numFmtId="0" fontId="35" fillId="0" borderId="2" xfId="4" applyFont="1" applyFill="1" applyAlignment="1">
      <alignment horizontal="center" vertical="top"/>
    </xf>
    <xf numFmtId="0" fontId="7" fillId="40" borderId="2" xfId="4" applyFont="1" applyAlignment="1">
      <alignment horizontal="left" vertical="center"/>
    </xf>
    <xf numFmtId="0" fontId="7" fillId="40" borderId="2" xfId="4" applyFont="1" applyAlignment="1">
      <alignment horizontal="right" vertical="center"/>
    </xf>
    <xf numFmtId="0" fontId="6" fillId="39" borderId="4" xfId="4" applyFont="1" applyFill="1" applyBorder="1" applyAlignment="1">
      <alignment horizontal="center" vertical="center" wrapText="1"/>
    </xf>
    <xf numFmtId="0" fontId="6" fillId="39" borderId="5" xfId="4" applyFont="1" applyFill="1" applyBorder="1" applyAlignment="1">
      <alignment horizontal="center" vertical="center" wrapText="1"/>
    </xf>
    <xf numFmtId="0" fontId="36" fillId="40" borderId="94" xfId="4" applyFont="1" applyBorder="1" applyAlignment="1">
      <alignment horizontal="center" vertical="center" wrapText="1"/>
    </xf>
    <xf numFmtId="0" fontId="36" fillId="40" borderId="95" xfId="4" applyFont="1" applyBorder="1" applyAlignment="1">
      <alignment horizontal="center" vertical="center" wrapText="1"/>
    </xf>
    <xf numFmtId="0" fontId="36" fillId="40" borderId="97" xfId="4" applyFont="1" applyBorder="1" applyAlignment="1">
      <alignment horizontal="center" vertical="center" wrapText="1"/>
    </xf>
    <xf numFmtId="0" fontId="36" fillId="40" borderId="98" xfId="4" applyFont="1" applyBorder="1" applyAlignment="1">
      <alignment horizontal="center" vertical="center" wrapText="1"/>
    </xf>
    <xf numFmtId="0" fontId="17" fillId="40" borderId="2" xfId="4" applyFont="1" applyAlignment="1">
      <alignment horizontal="left" vertical="top"/>
    </xf>
    <xf numFmtId="0" fontId="18" fillId="40" borderId="127" xfId="4" applyFont="1" applyBorder="1" applyAlignment="1">
      <alignment horizontal="center" vertical="center"/>
    </xf>
    <xf numFmtId="0" fontId="18" fillId="40" borderId="41" xfId="4" applyFont="1" applyBorder="1" applyAlignment="1">
      <alignment horizontal="center" vertical="center"/>
    </xf>
    <xf numFmtId="0" fontId="18" fillId="40" borderId="2" xfId="4" applyFont="1" applyAlignment="1">
      <alignment horizontal="center" vertical="center"/>
    </xf>
    <xf numFmtId="0" fontId="18" fillId="40" borderId="40" xfId="4" applyFont="1" applyBorder="1" applyAlignment="1">
      <alignment horizontal="center" vertical="center"/>
    </xf>
    <xf numFmtId="0" fontId="18" fillId="40" borderId="128" xfId="4" applyFont="1" applyBorder="1" applyAlignment="1">
      <alignment horizontal="center" vertical="center"/>
    </xf>
    <xf numFmtId="0" fontId="18" fillId="40" borderId="38" xfId="4" applyFont="1" applyBorder="1" applyAlignment="1">
      <alignment horizontal="center" vertical="center"/>
    </xf>
    <xf numFmtId="0" fontId="18" fillId="40" borderId="89" xfId="4" applyFont="1" applyBorder="1" applyAlignment="1">
      <alignment horizontal="center" vertical="center" wrapText="1"/>
    </xf>
    <xf numFmtId="0" fontId="20" fillId="40" borderId="89" xfId="4" applyFont="1" applyBorder="1" applyAlignment="1">
      <alignment horizontal="center" vertical="center"/>
    </xf>
    <xf numFmtId="0" fontId="6" fillId="39" borderId="29" xfId="4" applyFont="1" applyFill="1" applyBorder="1" applyAlignment="1">
      <alignment horizontal="center" vertical="center" wrapText="1"/>
    </xf>
    <xf numFmtId="0" fontId="6" fillId="39" borderId="36" xfId="4" applyFont="1" applyFill="1" applyBorder="1" applyAlignment="1">
      <alignment horizontal="center" vertical="center" wrapText="1"/>
    </xf>
    <xf numFmtId="0" fontId="6" fillId="39" borderId="47" xfId="4" applyFont="1" applyFill="1" applyBorder="1" applyAlignment="1">
      <alignment horizontal="center" vertical="center" wrapText="1"/>
    </xf>
    <xf numFmtId="0" fontId="6" fillId="39" borderId="16" xfId="4" applyFont="1" applyFill="1" applyBorder="1" applyAlignment="1">
      <alignment horizontal="center" vertical="center" wrapText="1"/>
    </xf>
    <xf numFmtId="0" fontId="18" fillId="39" borderId="46" xfId="4" applyFont="1" applyFill="1" applyBorder="1" applyAlignment="1">
      <alignment horizontal="center" vertical="center" wrapText="1"/>
    </xf>
    <xf numFmtId="0" fontId="18" fillId="39" borderId="8" xfId="4" applyFont="1" applyFill="1" applyBorder="1" applyAlignment="1">
      <alignment horizontal="center" vertical="center"/>
    </xf>
    <xf numFmtId="0" fontId="18" fillId="39" borderId="48" xfId="4" applyFont="1" applyFill="1" applyBorder="1" applyAlignment="1">
      <alignment horizontal="center" vertical="center"/>
    </xf>
    <xf numFmtId="0" fontId="11" fillId="40" borderId="23" xfId="5" applyFont="1" applyBorder="1" applyAlignment="1">
      <alignment horizontal="center" vertical="center"/>
    </xf>
    <xf numFmtId="0" fontId="11" fillId="40" borderId="9" xfId="5" applyFont="1" applyBorder="1" applyAlignment="1">
      <alignment horizontal="center" vertical="center" wrapText="1"/>
    </xf>
    <xf numFmtId="0" fontId="11" fillId="40" borderId="19" xfId="5" applyFont="1" applyBorder="1" applyAlignment="1">
      <alignment horizontal="center" vertical="center" wrapText="1"/>
    </xf>
    <xf numFmtId="0" fontId="11" fillId="40" borderId="9" xfId="5" applyFont="1" applyBorder="1" applyAlignment="1">
      <alignment horizontal="center" vertical="center"/>
    </xf>
    <xf numFmtId="0" fontId="12" fillId="40" borderId="19" xfId="5" applyFont="1" applyBorder="1" applyAlignment="1">
      <alignment horizontal="center" vertical="center" wrapText="1"/>
    </xf>
    <xf numFmtId="0" fontId="34" fillId="40" borderId="2" xfId="5" applyFont="1" applyAlignment="1">
      <alignment horizontal="center" vertical="top"/>
    </xf>
    <xf numFmtId="0" fontId="14" fillId="0" borderId="2" xfId="5" applyFont="1" applyFill="1" applyAlignment="1">
      <alignment horizontal="left" vertical="center"/>
    </xf>
    <xf numFmtId="0" fontId="11" fillId="40" borderId="21" xfId="5" applyFont="1" applyBorder="1" applyAlignment="1">
      <alignment horizontal="center" vertical="center"/>
    </xf>
    <xf numFmtId="0" fontId="11" fillId="40" borderId="50" xfId="5" applyFont="1" applyBorder="1" applyAlignment="1">
      <alignment horizontal="center" vertical="center"/>
    </xf>
    <xf numFmtId="0" fontId="11" fillId="40" borderId="21" xfId="5" applyFont="1" applyBorder="1" applyAlignment="1">
      <alignment horizontal="center" vertical="center" wrapText="1"/>
    </xf>
    <xf numFmtId="0" fontId="11" fillId="40" borderId="50" xfId="5" applyFont="1" applyBorder="1" applyAlignment="1">
      <alignment horizontal="center" vertical="center" wrapText="1"/>
    </xf>
    <xf numFmtId="0" fontId="13" fillId="40" borderId="2" xfId="5" applyFont="1" applyAlignment="1">
      <alignment horizontal="left" vertical="top"/>
    </xf>
    <xf numFmtId="0" fontId="11" fillId="40" borderId="22" xfId="5" applyFont="1" applyBorder="1" applyAlignment="1">
      <alignment horizontal="center" vertical="center" wrapText="1"/>
    </xf>
    <xf numFmtId="0" fontId="11" fillId="40" borderId="64" xfId="5" applyFont="1" applyBorder="1" applyAlignment="1">
      <alignment horizontal="center" vertical="center" wrapText="1"/>
    </xf>
    <xf numFmtId="0" fontId="10" fillId="40" borderId="95" xfId="5" applyFont="1" applyBorder="1" applyAlignment="1">
      <alignment horizontal="left" vertical="center" wrapText="1"/>
    </xf>
    <xf numFmtId="3" fontId="10" fillId="40" borderId="95" xfId="5" applyNumberFormat="1" applyFont="1" applyBorder="1" applyAlignment="1">
      <alignment horizontal="right" vertical="center"/>
    </xf>
    <xf numFmtId="0" fontId="10" fillId="40" borderId="124" xfId="5" applyFont="1" applyBorder="1" applyAlignment="1">
      <alignment horizontal="left" vertical="center" wrapText="1"/>
    </xf>
    <xf numFmtId="3" fontId="10" fillId="40" borderId="125" xfId="5" applyNumberFormat="1" applyFont="1" applyBorder="1" applyAlignment="1">
      <alignment horizontal="right" vertical="center"/>
    </xf>
    <xf numFmtId="0" fontId="10" fillId="41" borderId="98" xfId="5" applyFont="1" applyFill="1" applyBorder="1" applyAlignment="1">
      <alignment horizontal="left" vertical="center" wrapText="1"/>
    </xf>
    <xf numFmtId="3" fontId="10" fillId="40" borderId="98" xfId="5" applyNumberFormat="1" applyFont="1" applyBorder="1" applyAlignment="1">
      <alignment horizontal="right" vertical="center"/>
    </xf>
    <xf numFmtId="0" fontId="10" fillId="40" borderId="98" xfId="5" applyFont="1" applyBorder="1" applyAlignment="1">
      <alignment horizontal="left" vertical="center" wrapText="1"/>
    </xf>
    <xf numFmtId="0" fontId="11" fillId="40" borderId="2" xfId="1" applyFont="1" applyAlignment="1">
      <alignment horizontal="center" vertical="center" wrapText="1"/>
    </xf>
    <xf numFmtId="0" fontId="1" fillId="40" borderId="2" xfId="5" applyFont="1" applyAlignment="1">
      <alignment horizontal="left" vertical="top"/>
    </xf>
    <xf numFmtId="0" fontId="9" fillId="40" borderId="62" xfId="5" applyFont="1" applyBorder="1" applyAlignment="1">
      <alignment horizontal="center" vertical="center" wrapText="1"/>
    </xf>
    <xf numFmtId="0" fontId="9" fillId="40" borderId="59" xfId="5" applyFont="1" applyBorder="1" applyAlignment="1">
      <alignment horizontal="center" vertical="center" wrapText="1"/>
    </xf>
    <xf numFmtId="0" fontId="9" fillId="40" borderId="57" xfId="5" applyFont="1" applyBorder="1" applyAlignment="1">
      <alignment horizontal="center" vertical="center" wrapText="1"/>
    </xf>
    <xf numFmtId="0" fontId="9" fillId="40" borderId="89" xfId="5" applyFont="1" applyBorder="1" applyAlignment="1">
      <alignment horizontal="center" vertical="center" wrapText="1"/>
    </xf>
    <xf numFmtId="0" fontId="3" fillId="40" borderId="89" xfId="5" applyFont="1" applyBorder="1" applyAlignment="1">
      <alignment horizontal="left" vertical="center"/>
    </xf>
    <xf numFmtId="0" fontId="9" fillId="40" borderId="89" xfId="5" applyFont="1" applyBorder="1" applyAlignment="1">
      <alignment horizontal="center" vertical="center"/>
    </xf>
    <xf numFmtId="0" fontId="10" fillId="40" borderId="101" xfId="5" applyFont="1" applyBorder="1" applyAlignment="1">
      <alignment horizontal="left" vertical="center" wrapText="1"/>
    </xf>
    <xf numFmtId="3" fontId="10" fillId="40" borderId="101" xfId="5" applyNumberFormat="1" applyFont="1" applyBorder="1" applyAlignment="1">
      <alignment horizontal="right" vertical="center"/>
    </xf>
    <xf numFmtId="0" fontId="16" fillId="40" borderId="9" xfId="1" applyFont="1" applyBorder="1" applyAlignment="1">
      <alignment horizontal="left" vertical="center"/>
    </xf>
    <xf numFmtId="0" fontId="17" fillId="40" borderId="2" xfId="1" applyFont="1" applyAlignment="1">
      <alignment horizontal="left" vertical="top"/>
    </xf>
    <xf numFmtId="0" fontId="45" fillId="0" borderId="2" xfId="1" applyFont="1" applyFill="1" applyAlignment="1">
      <alignment horizontal="center" vertical="top"/>
    </xf>
    <xf numFmtId="0" fontId="33" fillId="0" borderId="2" xfId="1" applyFont="1" applyFill="1" applyAlignment="1">
      <alignment horizontal="center" vertical="top"/>
    </xf>
    <xf numFmtId="0" fontId="8" fillId="40" borderId="9" xfId="1" applyFont="1" applyBorder="1" applyAlignment="1">
      <alignment horizontal="center" vertical="center" wrapText="1"/>
    </xf>
    <xf numFmtId="0" fontId="27" fillId="40" borderId="76" xfId="1" applyFont="1" applyBorder="1" applyAlignment="1">
      <alignment horizontal="center" vertical="center"/>
    </xf>
    <xf numFmtId="0" fontId="27" fillId="40" borderId="2" xfId="1" applyFont="1" applyAlignment="1">
      <alignment horizontal="center" vertical="center"/>
    </xf>
    <xf numFmtId="0" fontId="27" fillId="38" borderId="2" xfId="1" applyFont="1" applyFill="1" applyAlignment="1">
      <alignment horizontal="left" vertical="top"/>
    </xf>
    <xf numFmtId="0" fontId="28" fillId="39" borderId="87" xfId="1" applyFont="1" applyFill="1" applyBorder="1" applyAlignment="1">
      <alignment horizontal="center" vertical="center" wrapText="1"/>
    </xf>
    <xf numFmtId="0" fontId="28" fillId="39" borderId="87" xfId="1" applyFont="1" applyFill="1" applyBorder="1" applyAlignment="1">
      <alignment horizontal="center" vertical="center"/>
    </xf>
    <xf numFmtId="0" fontId="28" fillId="39" borderId="86" xfId="1" applyFont="1" applyFill="1" applyBorder="1" applyAlignment="1">
      <alignment horizontal="center" vertical="center"/>
    </xf>
    <xf numFmtId="0" fontId="28" fillId="39" borderId="84" xfId="1" applyFont="1" applyFill="1" applyBorder="1" applyAlignment="1">
      <alignment horizontal="center" vertical="center" wrapText="1"/>
    </xf>
    <xf numFmtId="0" fontId="28" fillId="39" borderId="84" xfId="1" applyFont="1" applyFill="1" applyBorder="1" applyAlignment="1">
      <alignment horizontal="center" vertical="center"/>
    </xf>
    <xf numFmtId="49" fontId="28" fillId="39" borderId="83" xfId="1" applyNumberFormat="1" applyFont="1" applyFill="1" applyBorder="1" applyAlignment="1">
      <alignment horizontal="center" vertical="center"/>
    </xf>
    <xf numFmtId="0" fontId="21" fillId="40" borderId="79" xfId="1" applyFont="1" applyBorder="1" applyAlignment="1">
      <alignment horizontal="left" vertical="center" wrapText="1"/>
    </xf>
    <xf numFmtId="0" fontId="27" fillId="40" borderId="77" xfId="1" applyFont="1" applyBorder="1" applyAlignment="1">
      <alignment horizontal="center" vertical="center"/>
    </xf>
    <xf numFmtId="0" fontId="22" fillId="40" borderId="73" xfId="1" applyFont="1" applyBorder="1" applyAlignment="1">
      <alignment horizontal="left" vertical="center"/>
    </xf>
    <xf numFmtId="0" fontId="26" fillId="40" borderId="76" xfId="1" applyFont="1" applyBorder="1" applyAlignment="1">
      <alignment horizontal="left" vertical="center"/>
    </xf>
    <xf numFmtId="0" fontId="22" fillId="40" borderId="2" xfId="1" applyFont="1" applyAlignment="1">
      <alignment horizontal="left" vertical="center"/>
    </xf>
    <xf numFmtId="0" fontId="23" fillId="40" borderId="19" xfId="1" applyFont="1" applyBorder="1" applyAlignment="1">
      <alignment horizontal="center" vertical="center" wrapText="1"/>
    </xf>
    <xf numFmtId="0" fontId="23" fillId="40" borderId="18" xfId="1" applyFont="1" applyBorder="1" applyAlignment="1">
      <alignment horizontal="center" vertical="center" wrapText="1"/>
    </xf>
    <xf numFmtId="0" fontId="23" fillId="40" borderId="39" xfId="1" applyFont="1" applyBorder="1" applyAlignment="1">
      <alignment horizontal="center" vertical="center" wrapText="1"/>
    </xf>
    <xf numFmtId="0" fontId="17" fillId="40" borderId="68" xfId="1" applyFont="1" applyBorder="1" applyAlignment="1">
      <alignment horizontal="left" vertical="top"/>
    </xf>
    <xf numFmtId="0" fontId="23" fillId="40" borderId="67" xfId="1" applyFont="1" applyBorder="1" applyAlignment="1">
      <alignment horizontal="center" vertical="center" wrapText="1"/>
    </xf>
    <xf numFmtId="0" fontId="23" fillId="40" borderId="66" xfId="1" applyFont="1" applyBorder="1" applyAlignment="1">
      <alignment horizontal="center" vertical="center" wrapText="1"/>
    </xf>
    <xf numFmtId="0" fontId="23" fillId="40" borderId="65" xfId="1" applyFont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2:O44"/>
  <sheetViews>
    <sheetView topLeftCell="A7" zoomScaleNormal="100" workbookViewId="0">
      <pane ySplit="2475" topLeftCell="A23" activePane="bottomLeft"/>
      <selection activeCell="I9" sqref="I9"/>
      <selection pane="bottomLeft" activeCell="B2" sqref="B2:O44"/>
    </sheetView>
  </sheetViews>
  <sheetFormatPr defaultRowHeight="15"/>
  <cols>
    <col min="1" max="2" width="3.28515625" customWidth="1"/>
    <col min="3" max="3" width="7.42578125" customWidth="1"/>
    <col min="4" max="4" width="40.140625" customWidth="1"/>
    <col min="5" max="5" width="14.140625" customWidth="1"/>
    <col min="6" max="6" width="10.42578125" customWidth="1"/>
    <col min="7" max="7" width="13.28515625" customWidth="1"/>
    <col min="8" max="8" width="9.7109375" customWidth="1"/>
    <col min="9" max="9" width="15.85546875" customWidth="1"/>
    <col min="10" max="10" width="10.85546875" customWidth="1"/>
    <col min="11" max="11" width="10.7109375" customWidth="1"/>
    <col min="12" max="12" width="13.42578125" customWidth="1"/>
    <col min="13" max="13" width="11" customWidth="1"/>
    <col min="14" max="14" width="12.5703125" customWidth="1"/>
    <col min="15" max="15" width="10.85546875" style="312" customWidth="1"/>
    <col min="17" max="17" width="12.7109375" bestFit="1" customWidth="1"/>
  </cols>
  <sheetData>
    <row r="2" spans="1:1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11"/>
    </row>
    <row r="3" spans="1:15" ht="15.75">
      <c r="A3" s="1"/>
      <c r="B3" s="520" t="s">
        <v>60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</row>
    <row r="4" spans="1:15">
      <c r="A4" s="1"/>
      <c r="B4" s="521" t="s">
        <v>278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</row>
    <row r="5" spans="1:15">
      <c r="A5" s="1"/>
      <c r="B5" s="522" t="s">
        <v>0</v>
      </c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</row>
    <row r="6" spans="1:15">
      <c r="A6" s="2"/>
      <c r="B6" s="523" t="s">
        <v>1</v>
      </c>
      <c r="C6" s="523"/>
      <c r="D6" s="524" t="s">
        <v>203</v>
      </c>
      <c r="E6" s="524"/>
      <c r="F6" s="524"/>
      <c r="G6" s="525" t="s">
        <v>2</v>
      </c>
      <c r="H6" s="525"/>
      <c r="I6" s="525"/>
      <c r="J6" s="525"/>
      <c r="K6" s="526">
        <v>87</v>
      </c>
      <c r="L6" s="526"/>
      <c r="M6" s="526"/>
      <c r="N6" s="526"/>
      <c r="O6" s="526"/>
    </row>
    <row r="7" spans="1:15">
      <c r="A7" s="1"/>
      <c r="B7" s="513" t="s">
        <v>3</v>
      </c>
      <c r="C7" s="513"/>
      <c r="D7" s="513"/>
      <c r="E7" s="515" t="s">
        <v>199</v>
      </c>
      <c r="F7" s="515"/>
      <c r="G7" s="515"/>
      <c r="H7" s="515"/>
      <c r="I7" s="515"/>
      <c r="J7" s="515"/>
      <c r="K7" s="515"/>
      <c r="L7" s="515"/>
      <c r="M7" s="515"/>
      <c r="N7" s="515"/>
      <c r="O7" s="515"/>
    </row>
    <row r="8" spans="1:15" ht="22.5">
      <c r="A8" s="1"/>
      <c r="B8" s="513"/>
      <c r="C8" s="513"/>
      <c r="D8" s="513"/>
      <c r="E8" s="516" t="s">
        <v>267</v>
      </c>
      <c r="F8" s="516"/>
      <c r="G8" s="516" t="s">
        <v>4</v>
      </c>
      <c r="H8" s="516"/>
      <c r="I8" s="516" t="s">
        <v>4</v>
      </c>
      <c r="J8" s="516"/>
      <c r="K8" s="56" t="s">
        <v>4</v>
      </c>
      <c r="L8" s="517" t="s">
        <v>4</v>
      </c>
      <c r="M8" s="517"/>
      <c r="N8" s="518" t="s">
        <v>5</v>
      </c>
      <c r="O8" s="519" t="s">
        <v>6</v>
      </c>
    </row>
    <row r="9" spans="1:15" ht="56.25">
      <c r="A9" s="1"/>
      <c r="B9" s="513"/>
      <c r="C9" s="513"/>
      <c r="D9" s="513"/>
      <c r="E9" s="57" t="s">
        <v>7</v>
      </c>
      <c r="F9" s="58" t="s">
        <v>8</v>
      </c>
      <c r="G9" s="59" t="s">
        <v>268</v>
      </c>
      <c r="H9" s="60" t="s">
        <v>8</v>
      </c>
      <c r="I9" s="59" t="s">
        <v>269</v>
      </c>
      <c r="J9" s="60" t="s">
        <v>8</v>
      </c>
      <c r="K9" s="61" t="s">
        <v>9</v>
      </c>
      <c r="L9" s="59" t="s">
        <v>10</v>
      </c>
      <c r="M9" s="60" t="s">
        <v>8</v>
      </c>
      <c r="N9" s="518"/>
      <c r="O9" s="519"/>
    </row>
    <row r="10" spans="1:15">
      <c r="A10" s="1"/>
      <c r="B10" s="514"/>
      <c r="C10" s="514"/>
      <c r="D10" s="514"/>
      <c r="E10" s="184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4" t="s">
        <v>18</v>
      </c>
      <c r="M10" s="184" t="s">
        <v>19</v>
      </c>
      <c r="N10" s="184" t="s">
        <v>20</v>
      </c>
      <c r="O10" s="313" t="s">
        <v>21</v>
      </c>
    </row>
    <row r="11" spans="1:15">
      <c r="A11" s="1"/>
      <c r="B11" s="509" t="s">
        <v>22</v>
      </c>
      <c r="C11" s="510"/>
      <c r="D11" s="510"/>
      <c r="E11" s="185"/>
      <c r="F11" s="186"/>
      <c r="G11" s="185"/>
      <c r="H11" s="186"/>
      <c r="I11" s="185"/>
      <c r="J11" s="186"/>
      <c r="K11" s="187"/>
      <c r="L11" s="296"/>
      <c r="M11" s="305"/>
      <c r="N11" s="296"/>
      <c r="O11" s="314"/>
    </row>
    <row r="12" spans="1:15" ht="20.25" customHeight="1">
      <c r="A12" s="1"/>
      <c r="B12" s="511" t="s">
        <v>23</v>
      </c>
      <c r="C12" s="512"/>
      <c r="D12" s="188" t="s">
        <v>24</v>
      </c>
      <c r="E12" s="189"/>
      <c r="F12" s="190"/>
      <c r="G12" s="294"/>
      <c r="H12" s="294"/>
      <c r="I12" s="189"/>
      <c r="J12" s="190"/>
      <c r="K12" s="191"/>
      <c r="L12" s="294"/>
      <c r="M12" s="306"/>
      <c r="N12" s="294"/>
      <c r="O12" s="409"/>
    </row>
    <row r="13" spans="1:15" ht="20.25" customHeight="1">
      <c r="A13" s="1"/>
      <c r="B13" s="503">
        <v>8480</v>
      </c>
      <c r="C13" s="504"/>
      <c r="D13" s="192" t="s">
        <v>198</v>
      </c>
      <c r="E13" s="290">
        <v>136478672.19999999</v>
      </c>
      <c r="F13" s="307">
        <v>100</v>
      </c>
      <c r="G13" s="290">
        <v>143800000</v>
      </c>
      <c r="H13" s="291">
        <v>100</v>
      </c>
      <c r="I13" s="290">
        <v>143800000</v>
      </c>
      <c r="J13" s="291">
        <v>100</v>
      </c>
      <c r="K13" s="338">
        <f>I13-G13</f>
        <v>0</v>
      </c>
      <c r="L13" s="290">
        <v>129677154</v>
      </c>
      <c r="M13" s="307">
        <v>100</v>
      </c>
      <c r="N13" s="290">
        <f>I13-L13</f>
        <v>14122846</v>
      </c>
      <c r="O13" s="411" t="s">
        <v>284</v>
      </c>
    </row>
    <row r="14" spans="1:15" ht="20.25" customHeight="1">
      <c r="A14" s="1"/>
      <c r="B14" s="503"/>
      <c r="C14" s="504"/>
      <c r="D14" s="193" t="s">
        <v>26</v>
      </c>
      <c r="E14" s="292">
        <f t="shared" ref="E14:F14" si="0">E13</f>
        <v>136478672.19999999</v>
      </c>
      <c r="F14" s="308">
        <f t="shared" si="0"/>
        <v>100</v>
      </c>
      <c r="G14" s="292">
        <f>G13</f>
        <v>143800000</v>
      </c>
      <c r="H14" s="292">
        <f t="shared" ref="H14:N14" si="1">H13</f>
        <v>100</v>
      </c>
      <c r="I14" s="292">
        <f>I13</f>
        <v>143800000</v>
      </c>
      <c r="J14" s="292">
        <f t="shared" si="1"/>
        <v>100</v>
      </c>
      <c r="K14" s="308">
        <f t="shared" si="1"/>
        <v>0</v>
      </c>
      <c r="L14" s="292">
        <f t="shared" si="1"/>
        <v>129677154</v>
      </c>
      <c r="M14" s="308">
        <f t="shared" si="1"/>
        <v>100</v>
      </c>
      <c r="N14" s="292">
        <f t="shared" si="1"/>
        <v>14122846</v>
      </c>
      <c r="O14" s="412">
        <v>90</v>
      </c>
    </row>
    <row r="15" spans="1:15" ht="20.25" customHeight="1">
      <c r="A15" s="1"/>
      <c r="B15" s="503"/>
      <c r="C15" s="504"/>
      <c r="D15" s="193" t="s">
        <v>27</v>
      </c>
      <c r="E15" s="292"/>
      <c r="F15" s="309"/>
      <c r="G15" s="292"/>
      <c r="H15" s="293"/>
      <c r="I15" s="292"/>
      <c r="J15" s="293"/>
      <c r="K15" s="292"/>
      <c r="L15" s="292"/>
      <c r="M15" s="309"/>
      <c r="N15" s="292"/>
      <c r="O15" s="408"/>
    </row>
    <row r="16" spans="1:15" ht="20.25" customHeight="1">
      <c r="A16" s="1"/>
      <c r="B16" s="503"/>
      <c r="C16" s="504"/>
      <c r="D16" s="193" t="s">
        <v>28</v>
      </c>
      <c r="E16" s="292">
        <f>E14</f>
        <v>136478672.19999999</v>
      </c>
      <c r="F16" s="309"/>
      <c r="G16" s="292"/>
      <c r="H16" s="293"/>
      <c r="I16" s="292"/>
      <c r="J16" s="293"/>
      <c r="K16" s="292"/>
      <c r="L16" s="292">
        <f>L14</f>
        <v>129677154</v>
      </c>
      <c r="M16" s="309"/>
      <c r="N16" s="292"/>
      <c r="O16" s="408"/>
    </row>
    <row r="17" spans="1:15">
      <c r="A17" s="1"/>
      <c r="B17" s="505" t="s">
        <v>29</v>
      </c>
      <c r="C17" s="506"/>
      <c r="D17" s="506"/>
      <c r="E17" s="294"/>
      <c r="F17" s="306"/>
      <c r="G17" s="294"/>
      <c r="H17" s="294"/>
      <c r="I17" s="294"/>
      <c r="J17" s="294"/>
      <c r="K17" s="294"/>
      <c r="L17" s="294"/>
      <c r="M17" s="306"/>
      <c r="N17" s="294"/>
      <c r="O17" s="409"/>
    </row>
    <row r="18" spans="1:15">
      <c r="A18" s="1"/>
      <c r="B18" s="507" t="s">
        <v>30</v>
      </c>
      <c r="C18" s="508"/>
      <c r="D18" s="188" t="s">
        <v>24</v>
      </c>
      <c r="E18" s="294"/>
      <c r="F18" s="306"/>
      <c r="G18" s="294"/>
      <c r="H18" s="294"/>
      <c r="I18" s="294"/>
      <c r="J18" s="294"/>
      <c r="K18" s="294"/>
      <c r="L18" s="294"/>
      <c r="M18" s="294"/>
      <c r="N18" s="294"/>
      <c r="O18" s="409"/>
    </row>
    <row r="19" spans="1:15">
      <c r="A19" s="1"/>
      <c r="B19" s="496" t="s">
        <v>31</v>
      </c>
      <c r="C19" s="497"/>
      <c r="D19" s="194" t="s">
        <v>32</v>
      </c>
      <c r="E19" s="290">
        <v>16367508</v>
      </c>
      <c r="F19" s="291">
        <v>12</v>
      </c>
      <c r="G19" s="290">
        <v>17340000</v>
      </c>
      <c r="H19" s="307">
        <f>G19/G34*100</f>
        <v>12.058414464534076</v>
      </c>
      <c r="I19" s="290">
        <v>17240000</v>
      </c>
      <c r="J19" s="291">
        <f>I19/I34*100</f>
        <v>11.988873435326843</v>
      </c>
      <c r="K19" s="290">
        <f t="shared" ref="K19:K33" si="2">I19-G19</f>
        <v>-100000</v>
      </c>
      <c r="L19" s="290">
        <v>11227540</v>
      </c>
      <c r="M19" s="291">
        <v>9</v>
      </c>
      <c r="N19" s="290">
        <f>I19-L19</f>
        <v>6012460</v>
      </c>
      <c r="O19" s="410">
        <v>65</v>
      </c>
    </row>
    <row r="20" spans="1:15">
      <c r="A20" s="1"/>
      <c r="B20" s="496" t="s">
        <v>33</v>
      </c>
      <c r="C20" s="497"/>
      <c r="D20" s="194" t="s">
        <v>34</v>
      </c>
      <c r="E20" s="290">
        <v>2670625</v>
      </c>
      <c r="F20" s="291">
        <v>2</v>
      </c>
      <c r="G20" s="290">
        <v>2685000</v>
      </c>
      <c r="H20" s="307">
        <f>G20/G34*100</f>
        <v>1.8671766342141862</v>
      </c>
      <c r="I20" s="290">
        <v>2785000</v>
      </c>
      <c r="J20" s="291">
        <f>I20/I34*100</f>
        <v>1.9367176634214187</v>
      </c>
      <c r="K20" s="290">
        <f t="shared" si="2"/>
        <v>100000</v>
      </c>
      <c r="L20" s="290">
        <v>1840480</v>
      </c>
      <c r="M20" s="291">
        <v>1</v>
      </c>
      <c r="N20" s="290">
        <f>I20-L20</f>
        <v>944520</v>
      </c>
      <c r="O20" s="410">
        <v>66</v>
      </c>
    </row>
    <row r="21" spans="1:15">
      <c r="A21" s="1"/>
      <c r="B21" s="496" t="s">
        <v>35</v>
      </c>
      <c r="C21" s="497"/>
      <c r="D21" s="194" t="s">
        <v>36</v>
      </c>
      <c r="E21" s="290">
        <v>3831555.3</v>
      </c>
      <c r="F21" s="291">
        <v>2.8</v>
      </c>
      <c r="G21" s="290">
        <v>9575000</v>
      </c>
      <c r="H21" s="307">
        <f>G21/G34*100</f>
        <v>6.6585535465924899</v>
      </c>
      <c r="I21" s="290">
        <v>9575000</v>
      </c>
      <c r="J21" s="307">
        <f>I21/I34*100</f>
        <v>6.6585535465924899</v>
      </c>
      <c r="K21" s="290">
        <f t="shared" si="2"/>
        <v>0</v>
      </c>
      <c r="L21" s="290">
        <v>3609134</v>
      </c>
      <c r="M21" s="291">
        <v>3</v>
      </c>
      <c r="N21" s="290">
        <f>I21-L21</f>
        <v>5965866</v>
      </c>
      <c r="O21" s="410">
        <v>38</v>
      </c>
    </row>
    <row r="22" spans="1:15">
      <c r="A22" s="1"/>
      <c r="B22" s="496" t="s">
        <v>37</v>
      </c>
      <c r="C22" s="497"/>
      <c r="D22" s="194" t="s">
        <v>38</v>
      </c>
      <c r="E22" s="290">
        <v>0</v>
      </c>
      <c r="F22" s="291">
        <v>0</v>
      </c>
      <c r="G22" s="290">
        <v>0</v>
      </c>
      <c r="H22" s="307">
        <v>0</v>
      </c>
      <c r="I22" s="290">
        <v>0</v>
      </c>
      <c r="J22" s="307">
        <v>0</v>
      </c>
      <c r="K22" s="290">
        <f t="shared" si="2"/>
        <v>0</v>
      </c>
      <c r="L22" s="290"/>
      <c r="M22" s="291">
        <v>0</v>
      </c>
      <c r="N22" s="290">
        <v>0</v>
      </c>
      <c r="O22" s="410"/>
    </row>
    <row r="23" spans="1:15">
      <c r="A23" s="1"/>
      <c r="B23" s="496" t="s">
        <v>39</v>
      </c>
      <c r="C23" s="497"/>
      <c r="D23" s="194" t="s">
        <v>40</v>
      </c>
      <c r="E23" s="290">
        <v>113000000</v>
      </c>
      <c r="F23" s="291">
        <v>83</v>
      </c>
      <c r="G23" s="290">
        <v>113000000</v>
      </c>
      <c r="H23" s="307">
        <f>G23/G34*100</f>
        <v>78.581363004172459</v>
      </c>
      <c r="I23" s="290">
        <v>113000000</v>
      </c>
      <c r="J23" s="307">
        <f>I23/I34*100</f>
        <v>78.581363004172459</v>
      </c>
      <c r="K23" s="290">
        <f t="shared" si="2"/>
        <v>0</v>
      </c>
      <c r="L23" s="290">
        <v>113000000</v>
      </c>
      <c r="M23" s="291">
        <f>L23/L34*100</f>
        <v>87.139481793377414</v>
      </c>
      <c r="N23" s="290">
        <v>0</v>
      </c>
      <c r="O23" s="410">
        <v>100</v>
      </c>
    </row>
    <row r="24" spans="1:15">
      <c r="A24" s="1"/>
      <c r="B24" s="496" t="s">
        <v>41</v>
      </c>
      <c r="C24" s="497"/>
      <c r="D24" s="194" t="s">
        <v>42</v>
      </c>
      <c r="E24" s="290">
        <v>0</v>
      </c>
      <c r="F24" s="291">
        <v>0</v>
      </c>
      <c r="G24" s="290">
        <v>0</v>
      </c>
      <c r="H24" s="307">
        <v>0</v>
      </c>
      <c r="I24" s="290">
        <v>0</v>
      </c>
      <c r="J24" s="307">
        <v>0</v>
      </c>
      <c r="K24" s="290">
        <f t="shared" si="2"/>
        <v>0</v>
      </c>
      <c r="L24" s="290"/>
      <c r="M24" s="291">
        <v>0</v>
      </c>
      <c r="N24" s="290">
        <v>0</v>
      </c>
      <c r="O24" s="410"/>
    </row>
    <row r="25" spans="1:15">
      <c r="A25" s="1"/>
      <c r="B25" s="496" t="s">
        <v>43</v>
      </c>
      <c r="C25" s="497"/>
      <c r="D25" s="194" t="s">
        <v>44</v>
      </c>
      <c r="E25" s="290">
        <v>203840</v>
      </c>
      <c r="F25" s="339" t="s">
        <v>265</v>
      </c>
      <c r="G25" s="290">
        <v>200000</v>
      </c>
      <c r="H25" s="407" t="s">
        <v>274</v>
      </c>
      <c r="I25" s="290">
        <v>200000</v>
      </c>
      <c r="J25" s="407" t="s">
        <v>274</v>
      </c>
      <c r="K25" s="290">
        <f t="shared" si="2"/>
        <v>0</v>
      </c>
      <c r="L25" s="290">
        <v>0</v>
      </c>
      <c r="M25" s="339"/>
      <c r="N25" s="290">
        <f>I25-L25</f>
        <v>200000</v>
      </c>
      <c r="O25" s="410">
        <v>0</v>
      </c>
    </row>
    <row r="26" spans="1:15">
      <c r="A26" s="1"/>
      <c r="B26" s="496"/>
      <c r="C26" s="497"/>
      <c r="D26" s="195" t="s">
        <v>45</v>
      </c>
      <c r="E26" s="292">
        <f>SUM(E19:E25)</f>
        <v>136073528.30000001</v>
      </c>
      <c r="F26" s="293">
        <v>100</v>
      </c>
      <c r="G26" s="292">
        <f>SUM(G19:G25)</f>
        <v>142800000</v>
      </c>
      <c r="H26" s="309">
        <f>G26/G34*100</f>
        <v>99.304589707927676</v>
      </c>
      <c r="I26" s="292">
        <f>SUM(I19:I25)</f>
        <v>142800000</v>
      </c>
      <c r="J26" s="309">
        <f>I26/I34*100</f>
        <v>99.304589707927676</v>
      </c>
      <c r="K26" s="292">
        <f>SUM(K19:K25)</f>
        <v>0</v>
      </c>
      <c r="L26" s="292">
        <f>SUM(L19:L25)</f>
        <v>129677154</v>
      </c>
      <c r="M26" s="293">
        <v>100</v>
      </c>
      <c r="N26" s="292">
        <f>SUM(N19:N25)</f>
        <v>13122846</v>
      </c>
      <c r="O26" s="410">
        <v>90</v>
      </c>
    </row>
    <row r="27" spans="1:15">
      <c r="A27" s="1"/>
      <c r="B27" s="496" t="s">
        <v>46</v>
      </c>
      <c r="C27" s="497"/>
      <c r="D27" s="194" t="s">
        <v>47</v>
      </c>
      <c r="E27" s="290"/>
      <c r="F27" s="291"/>
      <c r="G27" s="290">
        <v>0</v>
      </c>
      <c r="H27" s="307">
        <v>0</v>
      </c>
      <c r="I27" s="290">
        <v>0</v>
      </c>
      <c r="J27" s="307">
        <v>0</v>
      </c>
      <c r="K27" s="290">
        <f t="shared" si="2"/>
        <v>0</v>
      </c>
      <c r="L27" s="290"/>
      <c r="M27" s="291"/>
      <c r="N27" s="290">
        <v>0</v>
      </c>
      <c r="O27" s="410">
        <v>0</v>
      </c>
    </row>
    <row r="28" spans="1:15">
      <c r="A28" s="1"/>
      <c r="B28" s="496" t="s">
        <v>48</v>
      </c>
      <c r="C28" s="497"/>
      <c r="D28" s="194" t="s">
        <v>49</v>
      </c>
      <c r="E28" s="290">
        <v>405144</v>
      </c>
      <c r="F28" s="340">
        <v>0.3</v>
      </c>
      <c r="G28" s="290">
        <v>1000000</v>
      </c>
      <c r="H28" s="307">
        <f>G28/G34*100</f>
        <v>0.69541029207232274</v>
      </c>
      <c r="I28" s="290">
        <v>1000000</v>
      </c>
      <c r="J28" s="307">
        <f>I28/I34*100</f>
        <v>0.69541029207232274</v>
      </c>
      <c r="K28" s="290">
        <f t="shared" si="2"/>
        <v>0</v>
      </c>
      <c r="L28" s="290"/>
      <c r="M28" s="340"/>
      <c r="N28" s="290">
        <f>I28-L28</f>
        <v>1000000</v>
      </c>
      <c r="O28" s="410"/>
    </row>
    <row r="29" spans="1:15" ht="22.5">
      <c r="A29" s="1"/>
      <c r="B29" s="496"/>
      <c r="C29" s="497"/>
      <c r="D29" s="195" t="s">
        <v>50</v>
      </c>
      <c r="E29" s="292">
        <f>E28+E27</f>
        <v>405144</v>
      </c>
      <c r="F29" s="340">
        <v>0.3</v>
      </c>
      <c r="G29" s="292">
        <f>G28+G27</f>
        <v>1000000</v>
      </c>
      <c r="H29" s="309">
        <f>G29/G34*100</f>
        <v>0.69541029207232274</v>
      </c>
      <c r="I29" s="292">
        <f>I28+I27</f>
        <v>1000000</v>
      </c>
      <c r="J29" s="309">
        <f>I29/I34*100</f>
        <v>0.69541029207232274</v>
      </c>
      <c r="K29" s="292">
        <f>K28+K27</f>
        <v>0</v>
      </c>
      <c r="L29" s="292">
        <f>L28+L27</f>
        <v>0</v>
      </c>
      <c r="M29" s="340"/>
      <c r="N29" s="292">
        <f>N28+N27</f>
        <v>1000000</v>
      </c>
      <c r="O29" s="410">
        <f>L29/I29*100</f>
        <v>0</v>
      </c>
    </row>
    <row r="30" spans="1:15">
      <c r="A30" s="1"/>
      <c r="B30" s="496" t="s">
        <v>46</v>
      </c>
      <c r="C30" s="497"/>
      <c r="D30" s="194" t="s">
        <v>47</v>
      </c>
      <c r="E30" s="290"/>
      <c r="F30" s="291"/>
      <c r="G30" s="290">
        <v>0</v>
      </c>
      <c r="H30" s="307">
        <v>0</v>
      </c>
      <c r="I30" s="290">
        <v>0</v>
      </c>
      <c r="J30" s="307">
        <v>0</v>
      </c>
      <c r="K30" s="290">
        <f t="shared" si="2"/>
        <v>0</v>
      </c>
      <c r="L30" s="290"/>
      <c r="M30" s="291"/>
      <c r="N30" s="290"/>
      <c r="O30" s="410"/>
    </row>
    <row r="31" spans="1:15">
      <c r="A31" s="1"/>
      <c r="B31" s="496" t="s">
        <v>48</v>
      </c>
      <c r="C31" s="497"/>
      <c r="D31" s="194" t="s">
        <v>49</v>
      </c>
      <c r="E31" s="290"/>
      <c r="F31" s="291"/>
      <c r="G31" s="290"/>
      <c r="H31" s="307"/>
      <c r="I31" s="290"/>
      <c r="J31" s="307"/>
      <c r="K31" s="290">
        <f t="shared" si="2"/>
        <v>0</v>
      </c>
      <c r="L31" s="290"/>
      <c r="M31" s="291"/>
      <c r="N31" s="290"/>
      <c r="O31" s="410"/>
    </row>
    <row r="32" spans="1:15" ht="22.5">
      <c r="A32" s="1"/>
      <c r="B32" s="496"/>
      <c r="C32" s="497"/>
      <c r="D32" s="195" t="s">
        <v>51</v>
      </c>
      <c r="E32" s="292"/>
      <c r="F32" s="293"/>
      <c r="G32" s="292"/>
      <c r="H32" s="309"/>
      <c r="I32" s="292"/>
      <c r="J32" s="309"/>
      <c r="K32" s="290">
        <f t="shared" si="2"/>
        <v>0</v>
      </c>
      <c r="L32" s="292"/>
      <c r="M32" s="293"/>
      <c r="N32" s="292"/>
      <c r="O32" s="410"/>
    </row>
    <row r="33" spans="1:15">
      <c r="A33" s="1"/>
      <c r="B33" s="496"/>
      <c r="C33" s="497"/>
      <c r="D33" s="195" t="s">
        <v>52</v>
      </c>
      <c r="E33" s="292">
        <f>E29+E32</f>
        <v>405144</v>
      </c>
      <c r="F33" s="340">
        <v>0.3</v>
      </c>
      <c r="G33" s="292">
        <f>G29+G32</f>
        <v>1000000</v>
      </c>
      <c r="H33" s="309">
        <f>G33/G34*100</f>
        <v>0.69541029207232274</v>
      </c>
      <c r="I33" s="292">
        <f>I29+I32</f>
        <v>1000000</v>
      </c>
      <c r="J33" s="309">
        <f>I33/I34*100</f>
        <v>0.69541029207232274</v>
      </c>
      <c r="K33" s="290">
        <f t="shared" si="2"/>
        <v>0</v>
      </c>
      <c r="L33" s="292">
        <f>L29+L32</f>
        <v>0</v>
      </c>
      <c r="M33" s="340"/>
      <c r="N33" s="292">
        <f>I33-L33</f>
        <v>1000000</v>
      </c>
      <c r="O33" s="410">
        <f>L33/I33*100</f>
        <v>0</v>
      </c>
    </row>
    <row r="34" spans="1:15" ht="22.5">
      <c r="A34" s="1"/>
      <c r="B34" s="496"/>
      <c r="C34" s="497"/>
      <c r="D34" s="195" t="s">
        <v>53</v>
      </c>
      <c r="E34" s="292">
        <f>E33+E26</f>
        <v>136478672.30000001</v>
      </c>
      <c r="F34" s="293">
        <v>100</v>
      </c>
      <c r="G34" s="292">
        <f>G33+G26</f>
        <v>143800000</v>
      </c>
      <c r="H34" s="309">
        <v>100</v>
      </c>
      <c r="I34" s="292">
        <f>I33+I26</f>
        <v>143800000</v>
      </c>
      <c r="J34" s="309">
        <v>100</v>
      </c>
      <c r="K34" s="292">
        <f>K33+K26</f>
        <v>0</v>
      </c>
      <c r="L34" s="292">
        <f>L33+L26</f>
        <v>129677154</v>
      </c>
      <c r="M34" s="293">
        <v>100</v>
      </c>
      <c r="N34" s="292">
        <f>I34-L34</f>
        <v>14122846</v>
      </c>
      <c r="O34" s="411" t="s">
        <v>284</v>
      </c>
    </row>
    <row r="35" spans="1:15" ht="22.5">
      <c r="A35" s="1"/>
      <c r="B35" s="496"/>
      <c r="C35" s="497"/>
      <c r="D35" s="195" t="s">
        <v>27</v>
      </c>
      <c r="E35" s="292"/>
      <c r="F35" s="309"/>
      <c r="G35" s="292"/>
      <c r="H35" s="310"/>
      <c r="I35" s="292"/>
      <c r="J35" s="295"/>
      <c r="K35" s="292"/>
      <c r="L35" s="292"/>
      <c r="M35" s="293"/>
      <c r="N35" s="292"/>
      <c r="O35" s="315"/>
    </row>
    <row r="36" spans="1:15" ht="22.5">
      <c r="A36" s="1"/>
      <c r="B36" s="496"/>
      <c r="C36" s="497"/>
      <c r="D36" s="195" t="s">
        <v>54</v>
      </c>
      <c r="E36" s="292">
        <f>E34</f>
        <v>136478672.30000001</v>
      </c>
      <c r="F36" s="310"/>
      <c r="G36" s="292"/>
      <c r="H36" s="295"/>
      <c r="I36" s="292"/>
      <c r="J36" s="295"/>
      <c r="K36" s="292"/>
      <c r="L36" s="292">
        <f>L34</f>
        <v>129677154</v>
      </c>
      <c r="M36" s="295"/>
      <c r="N36" s="292"/>
      <c r="O36" s="315"/>
    </row>
    <row r="37" spans="1:15" ht="21.75" customHeight="1">
      <c r="A37" s="1"/>
      <c r="B37" s="498"/>
      <c r="C37" s="499"/>
      <c r="D37" s="334" t="s">
        <v>55</v>
      </c>
      <c r="E37" s="335">
        <v>10</v>
      </c>
      <c r="F37" s="336"/>
      <c r="G37" s="335">
        <v>10</v>
      </c>
      <c r="H37" s="336"/>
      <c r="I37" s="335">
        <v>10</v>
      </c>
      <c r="J37" s="336"/>
      <c r="K37" s="336"/>
      <c r="L37" s="335">
        <v>10</v>
      </c>
      <c r="M37" s="336"/>
      <c r="N37" s="336"/>
      <c r="O37" s="337"/>
    </row>
    <row r="38" spans="1:15">
      <c r="A38" s="1"/>
      <c r="B38" s="500"/>
      <c r="C38" s="501"/>
      <c r="D38" s="316"/>
      <c r="E38" s="317"/>
      <c r="F38" s="316"/>
      <c r="G38" s="316"/>
      <c r="H38" s="316"/>
      <c r="I38" s="316"/>
      <c r="J38" s="316"/>
      <c r="K38" s="316"/>
      <c r="L38" s="316"/>
      <c r="M38" s="316"/>
      <c r="N38" s="316"/>
      <c r="O38" s="318"/>
    </row>
    <row r="39" spans="1:15">
      <c r="A39" s="330"/>
      <c r="B39" s="502"/>
      <c r="C39" s="502"/>
      <c r="D39" s="330"/>
      <c r="E39" s="332"/>
      <c r="F39" s="330"/>
      <c r="G39" s="330"/>
      <c r="H39" s="330"/>
      <c r="I39" s="330"/>
      <c r="J39" s="330"/>
      <c r="K39" s="330"/>
      <c r="L39" s="330"/>
      <c r="M39" s="330"/>
      <c r="N39" s="330"/>
      <c r="O39" s="330"/>
    </row>
    <row r="40" spans="1:15">
      <c r="A40" s="330"/>
      <c r="B40" s="331"/>
      <c r="C40" s="331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</row>
    <row r="41" spans="1:15">
      <c r="A41" s="330"/>
      <c r="B41" s="502"/>
      <c r="C41" s="502"/>
      <c r="D41" s="495" t="s">
        <v>56</v>
      </c>
      <c r="E41" s="495"/>
      <c r="F41" s="495"/>
      <c r="G41" s="333"/>
      <c r="H41" s="333" t="s">
        <v>57</v>
      </c>
      <c r="I41" s="333"/>
      <c r="J41" s="494"/>
      <c r="K41" s="494"/>
      <c r="L41" s="494"/>
      <c r="M41" s="494"/>
      <c r="N41" s="330"/>
      <c r="O41" s="330"/>
    </row>
    <row r="42" spans="1:15">
      <c r="A42" s="330"/>
      <c r="B42" s="502"/>
      <c r="C42" s="502"/>
      <c r="D42" s="495"/>
      <c r="E42" s="495"/>
      <c r="F42" s="495"/>
      <c r="G42" s="333"/>
      <c r="H42" s="333" t="s">
        <v>58</v>
      </c>
      <c r="I42" s="333"/>
      <c r="J42" s="494"/>
      <c r="K42" s="494"/>
      <c r="L42" s="494"/>
      <c r="M42" s="494"/>
      <c r="N42" s="330"/>
      <c r="O42" s="330"/>
    </row>
    <row r="43" spans="1:15">
      <c r="A43" s="330"/>
      <c r="B43" s="502"/>
      <c r="C43" s="502"/>
      <c r="D43" s="495"/>
      <c r="E43" s="495"/>
      <c r="F43" s="495"/>
      <c r="G43" s="494"/>
      <c r="H43" s="494" t="s">
        <v>59</v>
      </c>
      <c r="I43" s="494"/>
      <c r="J43" s="494"/>
      <c r="K43" s="494"/>
      <c r="L43" s="494"/>
      <c r="M43" s="494"/>
      <c r="N43" s="330"/>
      <c r="O43" s="330"/>
    </row>
    <row r="44" spans="1:15">
      <c r="A44" s="330"/>
      <c r="B44" s="330"/>
      <c r="C44" s="330"/>
      <c r="D44" s="495"/>
      <c r="E44" s="495"/>
      <c r="F44" s="495"/>
      <c r="G44" s="494"/>
      <c r="H44" s="494"/>
      <c r="I44" s="494"/>
      <c r="J44" s="494"/>
      <c r="K44" s="494"/>
      <c r="L44" s="494"/>
      <c r="M44" s="494"/>
      <c r="N44" s="330"/>
      <c r="O44" s="330"/>
    </row>
  </sheetData>
  <mergeCells count="52">
    <mergeCell ref="B3:O3"/>
    <mergeCell ref="B4:O4"/>
    <mergeCell ref="B5:O5"/>
    <mergeCell ref="B6:C6"/>
    <mergeCell ref="D6:F6"/>
    <mergeCell ref="G6:J6"/>
    <mergeCell ref="K6:O6"/>
    <mergeCell ref="B7:D10"/>
    <mergeCell ref="E7:O7"/>
    <mergeCell ref="E8:F8"/>
    <mergeCell ref="G8:H8"/>
    <mergeCell ref="I8:J8"/>
    <mergeCell ref="L8:M8"/>
    <mergeCell ref="N8:N9"/>
    <mergeCell ref="O8:O9"/>
    <mergeCell ref="B11:D11"/>
    <mergeCell ref="B12:C12"/>
    <mergeCell ref="B13:C13"/>
    <mergeCell ref="B14:C14"/>
    <mergeCell ref="B15:C15"/>
    <mergeCell ref="B16:C16"/>
    <mergeCell ref="B17:D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1:C43"/>
    <mergeCell ref="J43:M44"/>
    <mergeCell ref="J41:M41"/>
    <mergeCell ref="H43:H44"/>
    <mergeCell ref="I43:I44"/>
    <mergeCell ref="D41:F44"/>
    <mergeCell ref="J42:M42"/>
    <mergeCell ref="G43:G44"/>
  </mergeCells>
  <pageMargins left="0" right="0" top="0" bottom="0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35"/>
  <sheetViews>
    <sheetView topLeftCell="A6" workbookViewId="0">
      <pane ySplit="1515" topLeftCell="A13" activePane="bottomLeft"/>
      <selection activeCell="A6" sqref="A6"/>
      <selection pane="bottomLeft" activeCell="C4" sqref="A4:Q34"/>
    </sheetView>
  </sheetViews>
  <sheetFormatPr defaultRowHeight="15"/>
  <cols>
    <col min="1" max="1" width="3.28515625" style="3" customWidth="1"/>
    <col min="2" max="2" width="0.140625" style="3" customWidth="1"/>
    <col min="3" max="4" width="9.28515625" style="3" customWidth="1"/>
    <col min="5" max="5" width="19.28515625" style="3" customWidth="1"/>
    <col min="6" max="6" width="9.28515625" style="3" customWidth="1"/>
    <col min="7" max="7" width="14.85546875" style="3" customWidth="1"/>
    <col min="8" max="8" width="12" style="3" customWidth="1"/>
    <col min="9" max="9" width="11.140625" style="3" customWidth="1"/>
    <col min="10" max="16" width="12" style="3" customWidth="1"/>
    <col min="17" max="17" width="11.85546875" style="3" customWidth="1"/>
    <col min="18" max="18" width="12.28515625" style="3" customWidth="1"/>
    <col min="19" max="16384" width="9.140625" style="3"/>
  </cols>
  <sheetData>
    <row r="1" spans="1:17">
      <c r="A1" s="4"/>
      <c r="B1" s="4"/>
      <c r="C1" s="9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4"/>
      <c r="B3" s="4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>
      <c r="A4" s="4"/>
      <c r="B4" s="4"/>
      <c r="C4" s="527" t="s">
        <v>275</v>
      </c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ht="15.75" thickBot="1">
      <c r="A5" s="4"/>
      <c r="B5" s="4"/>
      <c r="C5" s="528" t="s">
        <v>279</v>
      </c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</row>
    <row r="6" spans="1:17" ht="16.5" thickTop="1" thickBot="1">
      <c r="A6" s="529"/>
      <c r="B6" s="529"/>
      <c r="C6" s="530" t="s">
        <v>88</v>
      </c>
      <c r="D6" s="532" t="s">
        <v>87</v>
      </c>
      <c r="E6" s="534" t="s">
        <v>86</v>
      </c>
      <c r="F6" s="532" t="s">
        <v>4</v>
      </c>
      <c r="G6" s="532" t="s">
        <v>85</v>
      </c>
      <c r="H6" s="536" t="s">
        <v>84</v>
      </c>
      <c r="I6" s="536"/>
      <c r="J6" s="536"/>
      <c r="K6" s="536"/>
      <c r="L6" s="536"/>
      <c r="M6" s="536"/>
      <c r="N6" s="536"/>
      <c r="O6" s="536"/>
      <c r="P6" s="536"/>
      <c r="Q6" s="536"/>
    </row>
    <row r="7" spans="1:17" ht="16.5" thickTop="1" thickBot="1">
      <c r="A7" s="529"/>
      <c r="B7" s="529"/>
      <c r="C7" s="531"/>
      <c r="D7" s="533"/>
      <c r="E7" s="535"/>
      <c r="F7" s="533"/>
      <c r="G7" s="533"/>
      <c r="H7" s="8" t="s">
        <v>46</v>
      </c>
      <c r="I7" s="8" t="s">
        <v>48</v>
      </c>
      <c r="J7" s="8" t="s">
        <v>31</v>
      </c>
      <c r="K7" s="8" t="s">
        <v>33</v>
      </c>
      <c r="L7" s="8" t="s">
        <v>35</v>
      </c>
      <c r="M7" s="8" t="s">
        <v>37</v>
      </c>
      <c r="N7" s="8" t="s">
        <v>39</v>
      </c>
      <c r="O7" s="8" t="s">
        <v>41</v>
      </c>
      <c r="P7" s="8" t="s">
        <v>43</v>
      </c>
      <c r="Q7" s="30" t="s">
        <v>67</v>
      </c>
    </row>
    <row r="8" spans="1:17" ht="27.75" thickTop="1">
      <c r="A8" s="4"/>
      <c r="B8" s="4"/>
      <c r="C8" s="531"/>
      <c r="D8" s="533"/>
      <c r="E8" s="535"/>
      <c r="F8" s="7" t="s">
        <v>83</v>
      </c>
      <c r="G8" s="533"/>
      <c r="H8" s="6" t="s">
        <v>82</v>
      </c>
      <c r="I8" s="6" t="s">
        <v>81</v>
      </c>
      <c r="J8" s="6" t="s">
        <v>80</v>
      </c>
      <c r="K8" s="6" t="s">
        <v>79</v>
      </c>
      <c r="L8" s="6" t="s">
        <v>78</v>
      </c>
      <c r="M8" s="6" t="s">
        <v>77</v>
      </c>
      <c r="N8" s="6" t="s">
        <v>76</v>
      </c>
      <c r="O8" s="6" t="s">
        <v>75</v>
      </c>
      <c r="P8" s="6" t="s">
        <v>74</v>
      </c>
      <c r="Q8" s="96" t="s">
        <v>67</v>
      </c>
    </row>
    <row r="9" spans="1:17" ht="16.5" customHeight="1">
      <c r="A9" s="4"/>
      <c r="B9" s="4"/>
      <c r="C9" s="196">
        <v>87</v>
      </c>
      <c r="D9" s="197" t="s">
        <v>73</v>
      </c>
      <c r="E9" s="198" t="s">
        <v>72</v>
      </c>
      <c r="F9" s="197">
        <v>2025</v>
      </c>
      <c r="G9" s="199" t="s">
        <v>69</v>
      </c>
      <c r="H9" s="200"/>
      <c r="I9" s="200">
        <v>1000000</v>
      </c>
      <c r="J9" s="200">
        <v>17240000</v>
      </c>
      <c r="K9" s="200">
        <v>2685000</v>
      </c>
      <c r="L9" s="200">
        <v>9575000</v>
      </c>
      <c r="M9" s="200">
        <v>0</v>
      </c>
      <c r="N9" s="200">
        <v>113000000</v>
      </c>
      <c r="O9" s="200">
        <v>0</v>
      </c>
      <c r="P9" s="200">
        <v>200000</v>
      </c>
      <c r="Q9" s="201">
        <f>SUM(H9:P9)</f>
        <v>143700000</v>
      </c>
    </row>
    <row r="10" spans="1:17" ht="16.5" customHeight="1">
      <c r="A10" s="4"/>
      <c r="B10" s="4"/>
      <c r="C10" s="202">
        <v>87</v>
      </c>
      <c r="D10" s="203" t="s">
        <v>73</v>
      </c>
      <c r="E10" s="204" t="s">
        <v>72</v>
      </c>
      <c r="F10" s="203">
        <v>2025</v>
      </c>
      <c r="G10" s="205" t="s">
        <v>68</v>
      </c>
      <c r="H10" s="206"/>
      <c r="I10" s="206">
        <v>1000000</v>
      </c>
      <c r="J10" s="206">
        <v>17240000</v>
      </c>
      <c r="K10" s="206">
        <v>2785000</v>
      </c>
      <c r="L10" s="206">
        <v>9575000</v>
      </c>
      <c r="M10" s="206">
        <v>0</v>
      </c>
      <c r="N10" s="206">
        <v>113000000</v>
      </c>
      <c r="O10" s="206">
        <v>0</v>
      </c>
      <c r="P10" s="206">
        <v>200000</v>
      </c>
      <c r="Q10" s="207">
        <f>SUM(H10:P10)</f>
        <v>143800000</v>
      </c>
    </row>
    <row r="11" spans="1:17" ht="16.5" customHeight="1">
      <c r="A11" s="4"/>
      <c r="B11" s="4"/>
      <c r="C11" s="202">
        <v>87</v>
      </c>
      <c r="D11" s="203" t="s">
        <v>73</v>
      </c>
      <c r="E11" s="204" t="s">
        <v>72</v>
      </c>
      <c r="F11" s="203">
        <v>2025</v>
      </c>
      <c r="G11" s="205" t="s">
        <v>64</v>
      </c>
      <c r="H11" s="206"/>
      <c r="I11" s="206"/>
      <c r="J11" s="206">
        <v>11227540</v>
      </c>
      <c r="K11" s="206">
        <v>1840480</v>
      </c>
      <c r="L11" s="297">
        <v>3609134</v>
      </c>
      <c r="M11" s="206">
        <v>0</v>
      </c>
      <c r="N11" s="206">
        <v>113000000</v>
      </c>
      <c r="O11" s="206">
        <v>0</v>
      </c>
      <c r="P11" s="206"/>
      <c r="Q11" s="207">
        <f>SUM(H11:P11)</f>
        <v>129677154</v>
      </c>
    </row>
    <row r="12" spans="1:17" ht="16.5" customHeight="1">
      <c r="A12" s="4"/>
      <c r="B12" s="4"/>
      <c r="C12" s="202">
        <v>87</v>
      </c>
      <c r="D12" s="203" t="s">
        <v>73</v>
      </c>
      <c r="E12" s="204" t="s">
        <v>72</v>
      </c>
      <c r="F12" s="203">
        <v>2025</v>
      </c>
      <c r="G12" s="208" t="s">
        <v>62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10">
        <v>0</v>
      </c>
    </row>
    <row r="13" spans="1:17" ht="16.5" customHeight="1">
      <c r="A13" s="4"/>
      <c r="B13" s="4"/>
      <c r="C13" s="202">
        <v>87</v>
      </c>
      <c r="D13" s="203" t="s">
        <v>73</v>
      </c>
      <c r="E13" s="204" t="s">
        <v>71</v>
      </c>
      <c r="F13" s="203">
        <v>2025</v>
      </c>
      <c r="G13" s="205" t="s">
        <v>69</v>
      </c>
      <c r="H13" s="206">
        <v>0</v>
      </c>
      <c r="I13" s="206"/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06">
        <v>0</v>
      </c>
      <c r="Q13" s="207"/>
    </row>
    <row r="14" spans="1:17" ht="16.5" customHeight="1">
      <c r="A14" s="4"/>
      <c r="B14" s="4"/>
      <c r="C14" s="202">
        <v>87</v>
      </c>
      <c r="D14" s="203" t="s">
        <v>73</v>
      </c>
      <c r="E14" s="204" t="s">
        <v>71</v>
      </c>
      <c r="F14" s="203">
        <v>2025</v>
      </c>
      <c r="G14" s="205" t="s">
        <v>68</v>
      </c>
      <c r="H14" s="206">
        <v>0</v>
      </c>
      <c r="I14" s="206"/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v>0</v>
      </c>
      <c r="P14" s="206">
        <v>0</v>
      </c>
      <c r="Q14" s="207"/>
    </row>
    <row r="15" spans="1:17" ht="16.5" customHeight="1">
      <c r="A15" s="4"/>
      <c r="B15" s="4"/>
      <c r="C15" s="202">
        <v>87</v>
      </c>
      <c r="D15" s="203" t="s">
        <v>73</v>
      </c>
      <c r="E15" s="204" t="s">
        <v>71</v>
      </c>
      <c r="F15" s="203">
        <v>2025</v>
      </c>
      <c r="G15" s="205" t="s">
        <v>64</v>
      </c>
      <c r="H15" s="206"/>
      <c r="I15" s="206"/>
      <c r="J15" s="206"/>
      <c r="K15" s="206">
        <v>0</v>
      </c>
      <c r="L15" s="206">
        <v>0</v>
      </c>
      <c r="M15" s="206">
        <v>0</v>
      </c>
      <c r="N15" s="206">
        <v>0</v>
      </c>
      <c r="O15" s="206">
        <v>0</v>
      </c>
      <c r="P15" s="206">
        <v>0</v>
      </c>
      <c r="Q15" s="207"/>
    </row>
    <row r="16" spans="1:17" ht="16.5" customHeight="1">
      <c r="A16" s="4"/>
      <c r="B16" s="4"/>
      <c r="C16" s="202">
        <v>87</v>
      </c>
      <c r="D16" s="203" t="s">
        <v>73</v>
      </c>
      <c r="E16" s="204" t="s">
        <v>71</v>
      </c>
      <c r="F16" s="203">
        <v>2025</v>
      </c>
      <c r="G16" s="205" t="s">
        <v>62</v>
      </c>
      <c r="H16" s="206"/>
      <c r="I16" s="206"/>
      <c r="J16" s="206"/>
      <c r="K16" s="206">
        <v>0</v>
      </c>
      <c r="L16" s="206">
        <v>0</v>
      </c>
      <c r="M16" s="206">
        <v>0</v>
      </c>
      <c r="N16" s="206">
        <v>0</v>
      </c>
      <c r="O16" s="206">
        <v>0</v>
      </c>
      <c r="P16" s="206">
        <v>0</v>
      </c>
      <c r="Q16" s="207"/>
    </row>
    <row r="17" spans="1:18" ht="16.5" customHeight="1">
      <c r="A17" s="4"/>
      <c r="B17" s="4"/>
      <c r="C17" s="202">
        <v>87</v>
      </c>
      <c r="D17" s="203" t="s">
        <v>73</v>
      </c>
      <c r="E17" s="204" t="s">
        <v>70</v>
      </c>
      <c r="F17" s="203">
        <v>2025</v>
      </c>
      <c r="G17" s="205" t="s">
        <v>69</v>
      </c>
      <c r="H17" s="206"/>
      <c r="I17" s="206"/>
      <c r="J17" s="206"/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06">
        <v>0</v>
      </c>
      <c r="Q17" s="207"/>
    </row>
    <row r="18" spans="1:18" ht="16.5" customHeight="1">
      <c r="A18" s="4"/>
      <c r="B18" s="4"/>
      <c r="C18" s="202">
        <v>87</v>
      </c>
      <c r="D18" s="203" t="s">
        <v>73</v>
      </c>
      <c r="E18" s="204" t="s">
        <v>70</v>
      </c>
      <c r="F18" s="203">
        <v>2025</v>
      </c>
      <c r="G18" s="205" t="s">
        <v>68</v>
      </c>
      <c r="H18" s="206"/>
      <c r="I18" s="206"/>
      <c r="J18" s="206"/>
      <c r="K18" s="206">
        <v>0</v>
      </c>
      <c r="L18" s="206">
        <v>0</v>
      </c>
      <c r="M18" s="206">
        <v>0</v>
      </c>
      <c r="N18" s="206">
        <v>0</v>
      </c>
      <c r="O18" s="206">
        <v>0</v>
      </c>
      <c r="P18" s="206">
        <v>0</v>
      </c>
      <c r="Q18" s="207"/>
    </row>
    <row r="19" spans="1:18" ht="16.5" customHeight="1">
      <c r="A19" s="4"/>
      <c r="B19" s="4"/>
      <c r="C19" s="202">
        <v>87</v>
      </c>
      <c r="D19" s="203" t="s">
        <v>73</v>
      </c>
      <c r="E19" s="204" t="s">
        <v>70</v>
      </c>
      <c r="F19" s="203">
        <v>2025</v>
      </c>
      <c r="G19" s="205" t="s">
        <v>64</v>
      </c>
      <c r="H19" s="206"/>
      <c r="I19" s="206"/>
      <c r="J19" s="206"/>
      <c r="K19" s="206">
        <v>0</v>
      </c>
      <c r="L19" s="206">
        <v>0</v>
      </c>
      <c r="M19" s="206">
        <v>0</v>
      </c>
      <c r="N19" s="206">
        <v>0</v>
      </c>
      <c r="O19" s="206">
        <v>0</v>
      </c>
      <c r="P19" s="206">
        <v>0</v>
      </c>
      <c r="Q19" s="207"/>
    </row>
    <row r="20" spans="1:18" ht="16.5" customHeight="1">
      <c r="A20" s="4"/>
      <c r="B20" s="4"/>
      <c r="C20" s="202">
        <v>87</v>
      </c>
      <c r="D20" s="203" t="s">
        <v>73</v>
      </c>
      <c r="E20" s="204" t="s">
        <v>70</v>
      </c>
      <c r="F20" s="203">
        <v>2025</v>
      </c>
      <c r="G20" s="205" t="s">
        <v>62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7">
        <v>0</v>
      </c>
    </row>
    <row r="21" spans="1:18" ht="16.5" customHeight="1">
      <c r="A21" s="4"/>
      <c r="B21" s="4"/>
      <c r="C21" s="202">
        <v>87</v>
      </c>
      <c r="D21" s="203" t="s">
        <v>73</v>
      </c>
      <c r="E21" s="204" t="s">
        <v>67</v>
      </c>
      <c r="F21" s="203">
        <v>2025</v>
      </c>
      <c r="G21" s="205" t="s">
        <v>69</v>
      </c>
      <c r="H21" s="206">
        <f t="shared" ref="H21:I23" si="0">H9</f>
        <v>0</v>
      </c>
      <c r="I21" s="206">
        <f t="shared" si="0"/>
        <v>1000000</v>
      </c>
      <c r="J21" s="206">
        <f t="shared" ref="J21:Q21" si="1">J9</f>
        <v>17240000</v>
      </c>
      <c r="K21" s="206">
        <f t="shared" si="1"/>
        <v>2685000</v>
      </c>
      <c r="L21" s="206">
        <f t="shared" si="1"/>
        <v>9575000</v>
      </c>
      <c r="M21" s="206">
        <f t="shared" si="1"/>
        <v>0</v>
      </c>
      <c r="N21" s="206">
        <f t="shared" si="1"/>
        <v>113000000</v>
      </c>
      <c r="O21" s="206">
        <f t="shared" si="1"/>
        <v>0</v>
      </c>
      <c r="P21" s="206">
        <f t="shared" si="1"/>
        <v>200000</v>
      </c>
      <c r="Q21" s="207">
        <f t="shared" si="1"/>
        <v>143700000</v>
      </c>
    </row>
    <row r="22" spans="1:18" ht="16.5" customHeight="1">
      <c r="A22" s="4"/>
      <c r="B22" s="4"/>
      <c r="C22" s="202">
        <v>87</v>
      </c>
      <c r="D22" s="203" t="s">
        <v>73</v>
      </c>
      <c r="E22" s="204" t="s">
        <v>67</v>
      </c>
      <c r="F22" s="203">
        <v>2025</v>
      </c>
      <c r="G22" s="205" t="s">
        <v>68</v>
      </c>
      <c r="H22" s="206">
        <f t="shared" si="0"/>
        <v>0</v>
      </c>
      <c r="I22" s="206">
        <f t="shared" si="0"/>
        <v>1000000</v>
      </c>
      <c r="J22" s="206">
        <f t="shared" ref="J22:Q22" si="2">J10</f>
        <v>17240000</v>
      </c>
      <c r="K22" s="206">
        <f t="shared" si="2"/>
        <v>2785000</v>
      </c>
      <c r="L22" s="206">
        <f t="shared" si="2"/>
        <v>9575000</v>
      </c>
      <c r="M22" s="206">
        <f t="shared" si="2"/>
        <v>0</v>
      </c>
      <c r="N22" s="206">
        <f t="shared" si="2"/>
        <v>113000000</v>
      </c>
      <c r="O22" s="206">
        <f t="shared" si="2"/>
        <v>0</v>
      </c>
      <c r="P22" s="206">
        <f t="shared" si="2"/>
        <v>200000</v>
      </c>
      <c r="Q22" s="207">
        <f t="shared" si="2"/>
        <v>143800000</v>
      </c>
    </row>
    <row r="23" spans="1:18" ht="16.5" customHeight="1">
      <c r="A23" s="4"/>
      <c r="B23" s="4"/>
      <c r="C23" s="202">
        <v>87</v>
      </c>
      <c r="D23" s="203" t="s">
        <v>73</v>
      </c>
      <c r="E23" s="204" t="s">
        <v>67</v>
      </c>
      <c r="F23" s="203">
        <v>2025</v>
      </c>
      <c r="G23" s="205" t="s">
        <v>64</v>
      </c>
      <c r="H23" s="206">
        <f t="shared" si="0"/>
        <v>0</v>
      </c>
      <c r="I23" s="206">
        <f t="shared" si="0"/>
        <v>0</v>
      </c>
      <c r="J23" s="206">
        <f t="shared" ref="J23:P23" si="3">J11</f>
        <v>11227540</v>
      </c>
      <c r="K23" s="206">
        <f t="shared" si="3"/>
        <v>1840480</v>
      </c>
      <c r="L23" s="297">
        <f>L11</f>
        <v>3609134</v>
      </c>
      <c r="M23" s="206">
        <f t="shared" si="3"/>
        <v>0</v>
      </c>
      <c r="N23" s="206">
        <f t="shared" si="3"/>
        <v>113000000</v>
      </c>
      <c r="O23" s="206">
        <f t="shared" si="3"/>
        <v>0</v>
      </c>
      <c r="P23" s="206">
        <f t="shared" si="3"/>
        <v>0</v>
      </c>
      <c r="Q23" s="298">
        <f>Q11</f>
        <v>129677154</v>
      </c>
    </row>
    <row r="24" spans="1:18" ht="16.5" customHeight="1">
      <c r="A24" s="4"/>
      <c r="B24" s="4"/>
      <c r="C24" s="202">
        <v>87</v>
      </c>
      <c r="D24" s="203" t="s">
        <v>73</v>
      </c>
      <c r="E24" s="204" t="s">
        <v>67</v>
      </c>
      <c r="F24" s="203">
        <v>2025</v>
      </c>
      <c r="G24" s="208" t="s">
        <v>62</v>
      </c>
      <c r="H24" s="209">
        <v>0</v>
      </c>
      <c r="I24" s="209">
        <v>0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10">
        <v>0</v>
      </c>
    </row>
    <row r="25" spans="1:18" ht="24" customHeight="1">
      <c r="A25" s="4"/>
      <c r="B25" s="4"/>
      <c r="C25" s="202">
        <v>87</v>
      </c>
      <c r="D25" s="203" t="s">
        <v>73</v>
      </c>
      <c r="E25" s="204" t="s">
        <v>66</v>
      </c>
      <c r="F25" s="203">
        <v>2025</v>
      </c>
      <c r="G25" s="208"/>
      <c r="H25" s="342"/>
      <c r="I25" s="343">
        <f>I22-I23</f>
        <v>1000000</v>
      </c>
      <c r="J25" s="343">
        <f>J22-J23</f>
        <v>6012460</v>
      </c>
      <c r="K25" s="343">
        <f>K22-K23</f>
        <v>944520</v>
      </c>
      <c r="L25" s="343">
        <f>L22-L23</f>
        <v>5965866</v>
      </c>
      <c r="M25" s="344"/>
      <c r="N25" s="343">
        <f>N22-N23</f>
        <v>0</v>
      </c>
      <c r="O25" s="344"/>
      <c r="P25" s="343">
        <f>P22-P23</f>
        <v>200000</v>
      </c>
      <c r="Q25" s="417">
        <f>Q22-Q23</f>
        <v>14122846</v>
      </c>
      <c r="R25" s="114"/>
    </row>
    <row r="26" spans="1:18" ht="21" customHeight="1">
      <c r="A26" s="4"/>
      <c r="B26" s="4"/>
      <c r="C26" s="202">
        <v>87</v>
      </c>
      <c r="D26" s="203" t="s">
        <v>73</v>
      </c>
      <c r="E26" s="204" t="s">
        <v>65</v>
      </c>
      <c r="F26" s="203">
        <v>2025</v>
      </c>
      <c r="G26" s="205"/>
      <c r="H26" s="209"/>
      <c r="I26" s="342">
        <v>0</v>
      </c>
      <c r="J26" s="342">
        <v>65</v>
      </c>
      <c r="K26" s="342">
        <v>66</v>
      </c>
      <c r="L26" s="342">
        <v>38</v>
      </c>
      <c r="M26" s="342"/>
      <c r="N26" s="342">
        <v>100</v>
      </c>
      <c r="O26" s="342"/>
      <c r="P26" s="342">
        <v>0</v>
      </c>
      <c r="Q26" s="413" t="s">
        <v>284</v>
      </c>
    </row>
    <row r="27" spans="1:18" ht="20.25" customHeight="1">
      <c r="A27" s="4"/>
      <c r="B27" s="4"/>
      <c r="C27" s="202">
        <v>87</v>
      </c>
      <c r="D27" s="203" t="s">
        <v>73</v>
      </c>
      <c r="E27" s="204" t="s">
        <v>63</v>
      </c>
      <c r="F27" s="203">
        <v>2025</v>
      </c>
      <c r="G27" s="205" t="s">
        <v>64</v>
      </c>
      <c r="H27" s="206">
        <v>0</v>
      </c>
      <c r="I27" s="206">
        <v>0</v>
      </c>
      <c r="J27" s="206"/>
      <c r="K27" s="206"/>
      <c r="L27" s="206"/>
      <c r="M27" s="206">
        <v>0</v>
      </c>
      <c r="N27" s="206">
        <v>0</v>
      </c>
      <c r="O27" s="206">
        <v>0</v>
      </c>
      <c r="P27" s="206">
        <v>0</v>
      </c>
      <c r="Q27" s="207"/>
    </row>
    <row r="28" spans="1:18" ht="30" customHeight="1">
      <c r="A28" s="4"/>
      <c r="B28" s="4"/>
      <c r="C28" s="211">
        <v>87</v>
      </c>
      <c r="D28" s="212" t="s">
        <v>73</v>
      </c>
      <c r="E28" s="213" t="s">
        <v>63</v>
      </c>
      <c r="F28" s="212">
        <v>2025</v>
      </c>
      <c r="G28" s="214" t="s">
        <v>62</v>
      </c>
      <c r="H28" s="215">
        <v>0</v>
      </c>
      <c r="I28" s="215">
        <v>0</v>
      </c>
      <c r="J28" s="215">
        <v>0</v>
      </c>
      <c r="K28" s="215">
        <v>0</v>
      </c>
      <c r="L28" s="215">
        <v>0</v>
      </c>
      <c r="M28" s="215">
        <v>0</v>
      </c>
      <c r="N28" s="215">
        <v>0</v>
      </c>
      <c r="O28" s="215">
        <v>0</v>
      </c>
      <c r="P28" s="215">
        <v>0</v>
      </c>
      <c r="Q28" s="216">
        <v>0</v>
      </c>
    </row>
    <row r="29" spans="1:18">
      <c r="A29" s="4"/>
      <c r="B29" s="538"/>
      <c r="C29" s="53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8">
      <c r="A30" s="4"/>
      <c r="B30" s="95"/>
      <c r="C30" s="95"/>
      <c r="D30" s="4"/>
      <c r="E30" s="4"/>
      <c r="F30" s="4"/>
      <c r="G30" s="4"/>
      <c r="H30" s="4"/>
      <c r="I30" s="319"/>
      <c r="J30" s="319"/>
      <c r="K30" s="319"/>
      <c r="L30" s="319"/>
      <c r="M30" s="319"/>
      <c r="N30" s="319"/>
      <c r="O30" s="319"/>
      <c r="P30" s="319"/>
      <c r="Q30" s="319"/>
    </row>
    <row r="31" spans="1:18">
      <c r="A31" s="4"/>
      <c r="B31" s="95"/>
      <c r="C31" s="9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8" ht="29.25" customHeight="1">
      <c r="A32" s="4"/>
      <c r="B32" s="4"/>
      <c r="C32" s="4"/>
      <c r="D32" s="4"/>
      <c r="E32" s="539" t="s">
        <v>61</v>
      </c>
      <c r="F32" s="5" t="s">
        <v>57</v>
      </c>
      <c r="G32" s="542"/>
      <c r="H32" s="542"/>
      <c r="I32" s="539" t="s">
        <v>56</v>
      </c>
      <c r="J32" s="488" t="s">
        <v>57</v>
      </c>
      <c r="K32" s="537"/>
      <c r="L32" s="537"/>
      <c r="M32" s="537"/>
      <c r="N32" s="4"/>
      <c r="O32" s="4"/>
      <c r="P32" s="4"/>
      <c r="Q32" s="4"/>
    </row>
    <row r="33" spans="1:17" ht="27.75" customHeight="1">
      <c r="A33" s="4"/>
      <c r="B33" s="4"/>
      <c r="C33" s="4"/>
      <c r="D33" s="4"/>
      <c r="E33" s="540"/>
      <c r="F33" s="5" t="s">
        <v>58</v>
      </c>
      <c r="G33" s="542"/>
      <c r="H33" s="542"/>
      <c r="I33" s="540"/>
      <c r="J33" s="488" t="s">
        <v>58</v>
      </c>
      <c r="K33" s="537"/>
      <c r="L33" s="537"/>
      <c r="M33" s="537"/>
      <c r="N33" s="4"/>
      <c r="O33" s="4"/>
      <c r="P33" s="4"/>
      <c r="Q33" s="4"/>
    </row>
    <row r="34" spans="1:17" ht="30.75" customHeight="1">
      <c r="A34" s="4"/>
      <c r="B34" s="4"/>
      <c r="C34" s="4"/>
      <c r="D34" s="4"/>
      <c r="E34" s="541"/>
      <c r="F34" s="5" t="s">
        <v>59</v>
      </c>
      <c r="G34" s="542"/>
      <c r="H34" s="542"/>
      <c r="I34" s="541"/>
      <c r="J34" s="488" t="s">
        <v>59</v>
      </c>
      <c r="K34" s="537"/>
      <c r="L34" s="537"/>
      <c r="M34" s="537"/>
      <c r="N34" s="4"/>
      <c r="O34" s="4"/>
      <c r="P34" s="4"/>
      <c r="Q34" s="4"/>
    </row>
    <row r="35" spans="1:17">
      <c r="A35" s="4"/>
      <c r="B35" s="4"/>
      <c r="C35" s="538"/>
      <c r="D35" s="53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19">
    <mergeCell ref="K32:M32"/>
    <mergeCell ref="K33:M33"/>
    <mergeCell ref="K34:M34"/>
    <mergeCell ref="C35:D35"/>
    <mergeCell ref="B29:C29"/>
    <mergeCell ref="E32:E34"/>
    <mergeCell ref="G32:H32"/>
    <mergeCell ref="I32:I34"/>
    <mergeCell ref="G33:H33"/>
    <mergeCell ref="G34:H34"/>
    <mergeCell ref="C4:Q4"/>
    <mergeCell ref="C5:Q5"/>
    <mergeCell ref="A6:B7"/>
    <mergeCell ref="C6:C8"/>
    <mergeCell ref="D6:D8"/>
    <mergeCell ref="E6:E8"/>
    <mergeCell ref="F6:F7"/>
    <mergeCell ref="G6:G8"/>
    <mergeCell ref="H6:Q6"/>
  </mergeCells>
  <pageMargins left="0" right="0" top="0.5" bottom="0" header="0" footer="0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S26"/>
  <sheetViews>
    <sheetView topLeftCell="A7" workbookViewId="0">
      <selection activeCell="C4" sqref="A4:R25"/>
    </sheetView>
  </sheetViews>
  <sheetFormatPr defaultRowHeight="15"/>
  <cols>
    <col min="1" max="1" width="3.28515625" style="10" customWidth="1"/>
    <col min="2" max="2" width="0.140625" style="10" customWidth="1"/>
    <col min="3" max="4" width="8.5703125" style="10" customWidth="1"/>
    <col min="5" max="5" width="23.140625" style="10" customWidth="1"/>
    <col min="6" max="6" width="11.140625" style="10" customWidth="1"/>
    <col min="7" max="7" width="15.140625" style="10" customWidth="1"/>
    <col min="8" max="8" width="11.28515625" style="10" customWidth="1"/>
    <col min="9" max="9" width="12" style="10" customWidth="1"/>
    <col min="10" max="10" width="12.7109375" style="10" customWidth="1"/>
    <col min="11" max="11" width="11.7109375" style="10" customWidth="1"/>
    <col min="12" max="12" width="12.140625" style="10" customWidth="1"/>
    <col min="13" max="13" width="11" style="10" customWidth="1"/>
    <col min="14" max="14" width="0.140625" style="10" hidden="1" customWidth="1"/>
    <col min="15" max="15" width="10.85546875" style="10" customWidth="1"/>
    <col min="16" max="17" width="10.7109375" style="10" customWidth="1"/>
    <col min="18" max="18" width="10.85546875" style="10" customWidth="1"/>
    <col min="19" max="16384" width="9.140625" style="10"/>
  </cols>
  <sheetData>
    <row r="1" spans="1:19">
      <c r="A1" s="11"/>
      <c r="B1" s="11"/>
      <c r="C1" s="1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9">
      <c r="A2" s="11"/>
      <c r="B2" s="11"/>
      <c r="C2" s="1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9">
      <c r="A3" s="11"/>
      <c r="B3" s="11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ht="15.75">
      <c r="A4" s="11"/>
      <c r="B4" s="11"/>
      <c r="C4" s="548" t="s">
        <v>276</v>
      </c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</row>
    <row r="5" spans="1:19" ht="15.75" thickBot="1">
      <c r="A5" s="11"/>
      <c r="B5" s="11"/>
      <c r="C5" s="549" t="s">
        <v>280</v>
      </c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</row>
    <row r="6" spans="1:19" ht="24.75" thickTop="1">
      <c r="A6" s="543"/>
      <c r="B6" s="543"/>
      <c r="C6" s="268" t="s">
        <v>106</v>
      </c>
      <c r="D6" s="269" t="s">
        <v>105</v>
      </c>
      <c r="E6" s="269" t="s">
        <v>104</v>
      </c>
      <c r="F6" s="269" t="s">
        <v>103</v>
      </c>
      <c r="G6" s="269" t="s">
        <v>102</v>
      </c>
      <c r="H6" s="270" t="s">
        <v>101</v>
      </c>
      <c r="I6" s="270" t="s">
        <v>100</v>
      </c>
      <c r="J6" s="270" t="s">
        <v>99</v>
      </c>
      <c r="K6" s="270" t="s">
        <v>98</v>
      </c>
      <c r="L6" s="270" t="s">
        <v>97</v>
      </c>
      <c r="M6" s="544" t="s">
        <v>96</v>
      </c>
      <c r="N6" s="544"/>
      <c r="O6" s="270" t="s">
        <v>95</v>
      </c>
      <c r="P6" s="270" t="s">
        <v>94</v>
      </c>
      <c r="Q6" s="270" t="s">
        <v>93</v>
      </c>
      <c r="R6" s="271" t="s">
        <v>67</v>
      </c>
    </row>
    <row r="7" spans="1:19" ht="24" customHeight="1">
      <c r="A7" s="11"/>
      <c r="B7" s="11"/>
      <c r="C7" s="217">
        <v>87</v>
      </c>
      <c r="D7" s="218" t="s">
        <v>200</v>
      </c>
      <c r="E7" s="346" t="s">
        <v>201</v>
      </c>
      <c r="F7" s="219">
        <v>2025</v>
      </c>
      <c r="G7" s="220" t="s">
        <v>69</v>
      </c>
      <c r="H7" s="221">
        <v>0</v>
      </c>
      <c r="I7" s="221">
        <v>1000000</v>
      </c>
      <c r="J7" s="221">
        <v>17340000</v>
      </c>
      <c r="K7" s="221">
        <v>2685000</v>
      </c>
      <c r="L7" s="221">
        <v>9575000</v>
      </c>
      <c r="M7" s="545">
        <v>0</v>
      </c>
      <c r="N7" s="545"/>
      <c r="O7" s="221">
        <v>113000000</v>
      </c>
      <c r="P7" s="221">
        <v>0</v>
      </c>
      <c r="Q7" s="221">
        <v>200000</v>
      </c>
      <c r="R7" s="222">
        <f>SUM(H7:Q7)</f>
        <v>143800000</v>
      </c>
    </row>
    <row r="8" spans="1:19" ht="24" customHeight="1">
      <c r="A8" s="11"/>
      <c r="B8" s="11"/>
      <c r="C8" s="217">
        <v>87</v>
      </c>
      <c r="D8" s="218" t="s">
        <v>200</v>
      </c>
      <c r="E8" s="346" t="s">
        <v>201</v>
      </c>
      <c r="F8" s="219">
        <v>2025</v>
      </c>
      <c r="G8" s="220" t="s">
        <v>68</v>
      </c>
      <c r="H8" s="221">
        <v>0</v>
      </c>
      <c r="I8" s="221">
        <v>1000000</v>
      </c>
      <c r="J8" s="221">
        <v>17240000</v>
      </c>
      <c r="K8" s="221">
        <v>2785000</v>
      </c>
      <c r="L8" s="221">
        <v>9575000</v>
      </c>
      <c r="M8" s="545">
        <v>0</v>
      </c>
      <c r="N8" s="545"/>
      <c r="O8" s="221">
        <v>113000000</v>
      </c>
      <c r="P8" s="221">
        <v>0</v>
      </c>
      <c r="Q8" s="221">
        <v>200000</v>
      </c>
      <c r="R8" s="222">
        <f>SUM(H8:Q8)</f>
        <v>143800000</v>
      </c>
    </row>
    <row r="9" spans="1:19" ht="24" customHeight="1">
      <c r="A9" s="11"/>
      <c r="B9" s="11"/>
      <c r="C9" s="217">
        <v>87</v>
      </c>
      <c r="D9" s="218" t="s">
        <v>200</v>
      </c>
      <c r="E9" s="346" t="s">
        <v>201</v>
      </c>
      <c r="F9" s="219">
        <v>2025</v>
      </c>
      <c r="G9" s="220" t="s">
        <v>91</v>
      </c>
      <c r="H9" s="221">
        <v>0</v>
      </c>
      <c r="I9" s="272">
        <v>0</v>
      </c>
      <c r="J9" s="272">
        <v>11227540</v>
      </c>
      <c r="K9" s="221">
        <v>1840480</v>
      </c>
      <c r="L9" s="300">
        <v>3609134</v>
      </c>
      <c r="M9" s="545">
        <v>0</v>
      </c>
      <c r="N9" s="545"/>
      <c r="O9" s="221">
        <v>113000000</v>
      </c>
      <c r="P9" s="221">
        <v>0</v>
      </c>
      <c r="Q9" s="221">
        <v>0</v>
      </c>
      <c r="R9" s="406">
        <f t="shared" ref="R9:R14" si="0">SUM(H9:Q9)</f>
        <v>129677154</v>
      </c>
    </row>
    <row r="10" spans="1:19" ht="24" customHeight="1">
      <c r="A10" s="11"/>
      <c r="B10" s="11"/>
      <c r="C10" s="217">
        <v>87</v>
      </c>
      <c r="D10" s="218" t="s">
        <v>200</v>
      </c>
      <c r="E10" s="346" t="s">
        <v>201</v>
      </c>
      <c r="F10" s="219">
        <v>2025</v>
      </c>
      <c r="G10" s="223" t="s">
        <v>62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546">
        <v>0</v>
      </c>
      <c r="N10" s="546"/>
      <c r="O10" s="224">
        <v>0</v>
      </c>
      <c r="P10" s="224">
        <v>0</v>
      </c>
      <c r="Q10" s="224">
        <v>0</v>
      </c>
      <c r="R10" s="225">
        <f t="shared" si="0"/>
        <v>0</v>
      </c>
    </row>
    <row r="11" spans="1:19" s="267" customFormat="1" ht="24" customHeight="1">
      <c r="A11" s="264"/>
      <c r="B11" s="264"/>
      <c r="C11" s="265">
        <v>87</v>
      </c>
      <c r="D11" s="266" t="s">
        <v>200</v>
      </c>
      <c r="E11" s="347" t="s">
        <v>66</v>
      </c>
      <c r="F11" s="219">
        <v>2025</v>
      </c>
      <c r="G11" s="223"/>
      <c r="H11" s="226">
        <v>0</v>
      </c>
      <c r="I11" s="226">
        <f>I8-I9</f>
        <v>1000000</v>
      </c>
      <c r="J11" s="226">
        <f t="shared" ref="J11:L11" si="1">J8-J9</f>
        <v>6012460</v>
      </c>
      <c r="K11" s="226">
        <f t="shared" si="1"/>
        <v>944520</v>
      </c>
      <c r="L11" s="226">
        <f t="shared" si="1"/>
        <v>5965866</v>
      </c>
      <c r="M11" s="226"/>
      <c r="N11" s="226"/>
      <c r="O11" s="226">
        <f t="shared" ref="O11" si="2">O8-O9</f>
        <v>0</v>
      </c>
      <c r="P11" s="226"/>
      <c r="Q11" s="226">
        <f t="shared" ref="Q11:R11" si="3">Q8-Q9</f>
        <v>200000</v>
      </c>
      <c r="R11" s="226">
        <f t="shared" si="3"/>
        <v>14122846</v>
      </c>
      <c r="S11" s="345"/>
    </row>
    <row r="12" spans="1:19" ht="24" customHeight="1">
      <c r="A12" s="11"/>
      <c r="B12" s="11"/>
      <c r="C12" s="217">
        <v>87</v>
      </c>
      <c r="D12" s="218" t="s">
        <v>200</v>
      </c>
      <c r="E12" s="346" t="s">
        <v>65</v>
      </c>
      <c r="F12" s="219">
        <v>2025</v>
      </c>
      <c r="G12" s="220"/>
      <c r="H12" s="226">
        <v>0</v>
      </c>
      <c r="I12" s="414">
        <v>0</v>
      </c>
      <c r="J12" s="226">
        <v>65</v>
      </c>
      <c r="K12" s="226">
        <v>66</v>
      </c>
      <c r="L12" s="226">
        <v>38</v>
      </c>
      <c r="M12" s="547">
        <v>0</v>
      </c>
      <c r="N12" s="547"/>
      <c r="O12" s="226">
        <v>100</v>
      </c>
      <c r="P12" s="226"/>
      <c r="Q12" s="226">
        <v>0</v>
      </c>
      <c r="R12" s="485" t="s">
        <v>284</v>
      </c>
      <c r="S12" s="345"/>
    </row>
    <row r="13" spans="1:19" ht="24" customHeight="1">
      <c r="A13" s="11"/>
      <c r="B13" s="11"/>
      <c r="C13" s="217">
        <v>87</v>
      </c>
      <c r="D13" s="218" t="s">
        <v>200</v>
      </c>
      <c r="E13" s="346" t="s">
        <v>92</v>
      </c>
      <c r="F13" s="219">
        <v>2025</v>
      </c>
      <c r="G13" s="220" t="s">
        <v>91</v>
      </c>
      <c r="H13" s="226">
        <v>0</v>
      </c>
      <c r="I13" s="226">
        <v>0</v>
      </c>
      <c r="J13" s="226"/>
      <c r="K13" s="226"/>
      <c r="L13" s="226"/>
      <c r="M13" s="547">
        <v>0</v>
      </c>
      <c r="N13" s="547"/>
      <c r="O13" s="226">
        <v>0</v>
      </c>
      <c r="P13" s="226">
        <v>0</v>
      </c>
      <c r="Q13" s="226">
        <v>0</v>
      </c>
      <c r="R13" s="227">
        <f t="shared" si="0"/>
        <v>0</v>
      </c>
      <c r="S13" s="345"/>
    </row>
    <row r="14" spans="1:19" ht="24" customHeight="1">
      <c r="A14" s="11"/>
      <c r="B14" s="11"/>
      <c r="C14" s="217">
        <v>87</v>
      </c>
      <c r="D14" s="218" t="s">
        <v>200</v>
      </c>
      <c r="E14" s="346" t="s">
        <v>202</v>
      </c>
      <c r="F14" s="219">
        <v>2025</v>
      </c>
      <c r="G14" s="220" t="s">
        <v>69</v>
      </c>
      <c r="H14" s="226">
        <f t="shared" ref="H14:J15" si="4">H7</f>
        <v>0</v>
      </c>
      <c r="I14" s="226">
        <f>I7</f>
        <v>1000000</v>
      </c>
      <c r="J14" s="226">
        <f t="shared" si="4"/>
        <v>17340000</v>
      </c>
      <c r="K14" s="226">
        <f t="shared" ref="K14:Q14" si="5">K7</f>
        <v>2685000</v>
      </c>
      <c r="L14" s="226">
        <f t="shared" si="5"/>
        <v>9575000</v>
      </c>
      <c r="M14" s="226">
        <f t="shared" si="5"/>
        <v>0</v>
      </c>
      <c r="N14" s="226">
        <f t="shared" si="5"/>
        <v>0</v>
      </c>
      <c r="O14" s="226">
        <f t="shared" si="5"/>
        <v>113000000</v>
      </c>
      <c r="P14" s="226">
        <f t="shared" si="5"/>
        <v>0</v>
      </c>
      <c r="Q14" s="226">
        <f t="shared" si="5"/>
        <v>200000</v>
      </c>
      <c r="R14" s="227">
        <f t="shared" si="0"/>
        <v>143800000</v>
      </c>
      <c r="S14" s="345"/>
    </row>
    <row r="15" spans="1:19" ht="24" customHeight="1">
      <c r="A15" s="11"/>
      <c r="B15" s="11"/>
      <c r="C15" s="217">
        <v>87</v>
      </c>
      <c r="D15" s="218" t="s">
        <v>200</v>
      </c>
      <c r="E15" s="346" t="s">
        <v>202</v>
      </c>
      <c r="F15" s="219">
        <v>2025</v>
      </c>
      <c r="G15" s="220" t="s">
        <v>68</v>
      </c>
      <c r="H15" s="221">
        <f t="shared" si="4"/>
        <v>0</v>
      </c>
      <c r="I15" s="221">
        <f t="shared" si="4"/>
        <v>1000000</v>
      </c>
      <c r="J15" s="221">
        <f t="shared" si="4"/>
        <v>17240000</v>
      </c>
      <c r="K15" s="221">
        <f t="shared" ref="K15:R15" si="6">K8</f>
        <v>2785000</v>
      </c>
      <c r="L15" s="221">
        <f t="shared" si="6"/>
        <v>9575000</v>
      </c>
      <c r="M15" s="221">
        <f t="shared" si="6"/>
        <v>0</v>
      </c>
      <c r="N15" s="221">
        <f t="shared" si="6"/>
        <v>0</v>
      </c>
      <c r="O15" s="221">
        <f t="shared" si="6"/>
        <v>113000000</v>
      </c>
      <c r="P15" s="221">
        <f t="shared" si="6"/>
        <v>0</v>
      </c>
      <c r="Q15" s="221">
        <f t="shared" si="6"/>
        <v>200000</v>
      </c>
      <c r="R15" s="222">
        <f t="shared" si="6"/>
        <v>143800000</v>
      </c>
    </row>
    <row r="16" spans="1:19" ht="24" customHeight="1">
      <c r="A16" s="11"/>
      <c r="B16" s="11"/>
      <c r="C16" s="217">
        <v>87</v>
      </c>
      <c r="D16" s="218" t="s">
        <v>200</v>
      </c>
      <c r="E16" s="346" t="s">
        <v>202</v>
      </c>
      <c r="F16" s="219">
        <v>2025</v>
      </c>
      <c r="G16" s="220" t="s">
        <v>91</v>
      </c>
      <c r="H16" s="221">
        <f>H9</f>
        <v>0</v>
      </c>
      <c r="I16" s="221">
        <f t="shared" ref="I16:Q16" si="7">I9</f>
        <v>0</v>
      </c>
      <c r="J16" s="221">
        <f t="shared" si="7"/>
        <v>11227540</v>
      </c>
      <c r="K16" s="221">
        <f t="shared" si="7"/>
        <v>1840480</v>
      </c>
      <c r="L16" s="300">
        <f>L9</f>
        <v>3609134</v>
      </c>
      <c r="M16" s="221">
        <f t="shared" si="7"/>
        <v>0</v>
      </c>
      <c r="N16" s="221">
        <f t="shared" si="7"/>
        <v>0</v>
      </c>
      <c r="O16" s="221">
        <f t="shared" si="7"/>
        <v>113000000</v>
      </c>
      <c r="P16" s="221">
        <f t="shared" si="7"/>
        <v>0</v>
      </c>
      <c r="Q16" s="221">
        <f t="shared" si="7"/>
        <v>0</v>
      </c>
      <c r="R16" s="299">
        <f>R9</f>
        <v>129677154</v>
      </c>
    </row>
    <row r="17" spans="1:18" ht="24" customHeight="1">
      <c r="A17" s="11"/>
      <c r="B17" s="11"/>
      <c r="C17" s="217">
        <v>87</v>
      </c>
      <c r="D17" s="218" t="s">
        <v>200</v>
      </c>
      <c r="E17" s="346" t="s">
        <v>202</v>
      </c>
      <c r="F17" s="219">
        <v>2025</v>
      </c>
      <c r="G17" s="220" t="s">
        <v>62</v>
      </c>
      <c r="H17" s="226">
        <v>0</v>
      </c>
      <c r="I17" s="226">
        <v>0</v>
      </c>
      <c r="J17" s="226">
        <v>0</v>
      </c>
      <c r="K17" s="226">
        <v>0</v>
      </c>
      <c r="L17" s="226">
        <v>0</v>
      </c>
      <c r="M17" s="547">
        <v>0</v>
      </c>
      <c r="N17" s="547"/>
      <c r="O17" s="226">
        <v>0</v>
      </c>
      <c r="P17" s="226">
        <v>0</v>
      </c>
      <c r="Q17" s="226">
        <v>0</v>
      </c>
      <c r="R17" s="227">
        <v>0</v>
      </c>
    </row>
    <row r="18" spans="1:18" ht="24" customHeight="1">
      <c r="A18" s="11"/>
      <c r="B18" s="11"/>
      <c r="C18" s="217">
        <v>87</v>
      </c>
      <c r="D18" s="218" t="s">
        <v>200</v>
      </c>
      <c r="E18" s="346" t="s">
        <v>90</v>
      </c>
      <c r="F18" s="219">
        <v>2025</v>
      </c>
      <c r="G18" s="220" t="s">
        <v>69</v>
      </c>
      <c r="H18" s="221"/>
      <c r="I18" s="221"/>
      <c r="J18" s="221">
        <v>10</v>
      </c>
      <c r="K18" s="221">
        <v>10</v>
      </c>
      <c r="L18" s="221"/>
      <c r="M18" s="545"/>
      <c r="N18" s="545"/>
      <c r="O18" s="221"/>
      <c r="P18" s="221"/>
      <c r="Q18" s="221"/>
      <c r="R18" s="222">
        <v>0</v>
      </c>
    </row>
    <row r="19" spans="1:18" ht="24" customHeight="1">
      <c r="A19" s="11"/>
      <c r="B19" s="11"/>
      <c r="C19" s="217">
        <v>87</v>
      </c>
      <c r="D19" s="218" t="s">
        <v>200</v>
      </c>
      <c r="E19" s="346" t="s">
        <v>90</v>
      </c>
      <c r="F19" s="219">
        <v>2025</v>
      </c>
      <c r="G19" s="220" t="s">
        <v>68</v>
      </c>
      <c r="H19" s="221"/>
      <c r="I19" s="221"/>
      <c r="J19" s="221">
        <v>10</v>
      </c>
      <c r="K19" s="221">
        <v>10</v>
      </c>
      <c r="L19" s="221"/>
      <c r="M19" s="545"/>
      <c r="N19" s="545"/>
      <c r="O19" s="221"/>
      <c r="P19" s="221"/>
      <c r="Q19" s="221"/>
      <c r="R19" s="222">
        <v>0</v>
      </c>
    </row>
    <row r="20" spans="1:18" ht="24" customHeight="1">
      <c r="A20" s="11"/>
      <c r="B20" s="11"/>
      <c r="C20" s="228">
        <v>87</v>
      </c>
      <c r="D20" s="229" t="s">
        <v>200</v>
      </c>
      <c r="E20" s="348" t="s">
        <v>90</v>
      </c>
      <c r="F20" s="219">
        <v>2025</v>
      </c>
      <c r="G20" s="230" t="s">
        <v>89</v>
      </c>
      <c r="H20" s="231"/>
      <c r="I20" s="231"/>
      <c r="J20" s="231">
        <v>10</v>
      </c>
      <c r="K20" s="231">
        <v>10</v>
      </c>
      <c r="L20" s="231"/>
      <c r="M20" s="551"/>
      <c r="N20" s="551"/>
      <c r="O20" s="231"/>
      <c r="P20" s="231"/>
      <c r="Q20" s="231"/>
      <c r="R20" s="232">
        <v>0</v>
      </c>
    </row>
    <row r="21" spans="1:18" ht="24" customHeight="1">
      <c r="A21" s="11"/>
      <c r="B21" s="11"/>
      <c r="C21" s="97"/>
      <c r="D21" s="97"/>
      <c r="E21" s="97"/>
      <c r="F21" s="97"/>
      <c r="G21" s="9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 ht="22.5" customHeight="1">
      <c r="A22" s="11"/>
      <c r="B22" s="550"/>
      <c r="C22" s="55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35.25" customHeight="1">
      <c r="A23" s="11"/>
      <c r="B23" s="11"/>
      <c r="C23" s="11"/>
      <c r="D23" s="11"/>
      <c r="E23" s="552" t="s">
        <v>61</v>
      </c>
      <c r="F23" s="12" t="s">
        <v>57</v>
      </c>
      <c r="G23" s="553"/>
      <c r="H23" s="553"/>
      <c r="I23" s="554" t="s">
        <v>56</v>
      </c>
      <c r="J23" s="12" t="s">
        <v>57</v>
      </c>
      <c r="K23" s="553"/>
      <c r="L23" s="553"/>
      <c r="M23" s="553"/>
      <c r="N23" s="11"/>
      <c r="O23" s="11"/>
      <c r="P23" s="11"/>
      <c r="Q23" s="11"/>
      <c r="R23" s="11"/>
    </row>
    <row r="24" spans="1:18" ht="33" customHeight="1">
      <c r="A24" s="11"/>
      <c r="B24" s="11"/>
      <c r="C24" s="11"/>
      <c r="D24" s="11"/>
      <c r="E24" s="552"/>
      <c r="F24" s="12" t="s">
        <v>58</v>
      </c>
      <c r="G24" s="553"/>
      <c r="H24" s="553"/>
      <c r="I24" s="555"/>
      <c r="J24" s="12" t="s">
        <v>58</v>
      </c>
      <c r="K24" s="553"/>
      <c r="L24" s="553"/>
      <c r="M24" s="553"/>
      <c r="N24" s="11"/>
      <c r="O24" s="11"/>
      <c r="P24" s="11"/>
      <c r="Q24" s="11"/>
      <c r="R24" s="11"/>
    </row>
    <row r="25" spans="1:18" ht="42.75" customHeight="1">
      <c r="A25" s="11"/>
      <c r="B25" s="11"/>
      <c r="C25" s="11"/>
      <c r="D25" s="11"/>
      <c r="E25" s="552"/>
      <c r="F25" s="12" t="s">
        <v>59</v>
      </c>
      <c r="G25" s="553"/>
      <c r="H25" s="553"/>
      <c r="I25" s="556"/>
      <c r="J25" s="12" t="s">
        <v>59</v>
      </c>
      <c r="K25" s="553"/>
      <c r="L25" s="553"/>
      <c r="M25" s="553"/>
      <c r="N25" s="11"/>
      <c r="O25" s="11"/>
      <c r="P25" s="11"/>
      <c r="Q25" s="11"/>
      <c r="R25" s="11"/>
    </row>
    <row r="26" spans="1:18">
      <c r="A26" s="11"/>
      <c r="B26" s="11"/>
      <c r="C26" s="550"/>
      <c r="D26" s="55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</sheetData>
  <mergeCells count="24">
    <mergeCell ref="M17:N17"/>
    <mergeCell ref="C26:D26"/>
    <mergeCell ref="M18:N18"/>
    <mergeCell ref="M19:N19"/>
    <mergeCell ref="M20:N20"/>
    <mergeCell ref="B22:C22"/>
    <mergeCell ref="E23:E25"/>
    <mergeCell ref="G23:H23"/>
    <mergeCell ref="I23:I25"/>
    <mergeCell ref="K23:M23"/>
    <mergeCell ref="G24:H24"/>
    <mergeCell ref="K24:M24"/>
    <mergeCell ref="G25:H25"/>
    <mergeCell ref="K25:M25"/>
    <mergeCell ref="M10:N10"/>
    <mergeCell ref="M12:N12"/>
    <mergeCell ref="C4:R4"/>
    <mergeCell ref="C5:R5"/>
    <mergeCell ref="M13:N13"/>
    <mergeCell ref="A6:B6"/>
    <mergeCell ref="M6:N6"/>
    <mergeCell ref="M7:N7"/>
    <mergeCell ref="M8:N8"/>
    <mergeCell ref="M9:N9"/>
  </mergeCells>
  <pageMargins left="0" right="0" top="0.5" bottom="0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64"/>
  <sheetViews>
    <sheetView topLeftCell="B11" zoomScaleNormal="100" workbookViewId="0">
      <pane ySplit="1935" topLeftCell="A35" activePane="bottomLeft"/>
      <selection activeCell="L46" sqref="L46"/>
      <selection pane="bottomLeft" activeCell="B3" sqref="B3:N64"/>
    </sheetView>
  </sheetViews>
  <sheetFormatPr defaultRowHeight="15"/>
  <cols>
    <col min="1" max="1" width="3.28515625" style="14" customWidth="1"/>
    <col min="2" max="2" width="9.140625" style="14" customWidth="1"/>
    <col min="3" max="3" width="44.85546875" style="14" customWidth="1"/>
    <col min="4" max="4" width="14.140625" style="14" customWidth="1"/>
    <col min="5" max="5" width="11.140625" style="14" customWidth="1"/>
    <col min="6" max="6" width="13.42578125" style="14" customWidth="1"/>
    <col min="7" max="7" width="11.140625" style="14" customWidth="1"/>
    <col min="8" max="8" width="14.140625" style="14" customWidth="1"/>
    <col min="9" max="9" width="11.140625" style="278" customWidth="1"/>
    <col min="10" max="10" width="10.28515625" style="14" customWidth="1"/>
    <col min="11" max="11" width="13.7109375" style="14" customWidth="1"/>
    <col min="12" max="12" width="9.140625" style="14" customWidth="1"/>
    <col min="13" max="13" width="11.85546875" style="14" customWidth="1"/>
    <col min="14" max="14" width="10.140625" style="278" customWidth="1"/>
    <col min="15" max="15" width="9.140625" style="14"/>
    <col min="16" max="16" width="12.7109375" style="14" bestFit="1" customWidth="1"/>
    <col min="17" max="16384" width="9.140625" style="14"/>
  </cols>
  <sheetData>
    <row r="1" spans="1:16">
      <c r="A1" s="15"/>
      <c r="B1" s="19"/>
      <c r="C1" s="15"/>
      <c r="D1" s="15"/>
      <c r="E1" s="15"/>
      <c r="F1" s="15"/>
      <c r="G1" s="15"/>
      <c r="H1" s="15"/>
      <c r="I1" s="273"/>
      <c r="J1" s="15"/>
      <c r="K1" s="15"/>
      <c r="L1" s="15"/>
      <c r="M1" s="15"/>
      <c r="N1" s="273"/>
    </row>
    <row r="2" spans="1:16">
      <c r="A2" s="15"/>
      <c r="B2" s="19"/>
      <c r="C2" s="15"/>
      <c r="D2" s="15"/>
      <c r="E2" s="15"/>
      <c r="F2" s="15"/>
      <c r="G2" s="15"/>
      <c r="H2" s="15"/>
      <c r="I2" s="273"/>
      <c r="J2" s="15"/>
      <c r="K2" s="15"/>
      <c r="L2" s="15"/>
      <c r="M2" s="15"/>
      <c r="N2" s="273"/>
    </row>
    <row r="3" spans="1:16" ht="15.75">
      <c r="A3" s="15"/>
      <c r="B3" s="557" t="s">
        <v>131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6">
      <c r="A4" s="15"/>
      <c r="B4" s="558" t="s">
        <v>281</v>
      </c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</row>
    <row r="5" spans="1:16" ht="15.75" thickBot="1">
      <c r="A5" s="15"/>
      <c r="B5" s="559" t="s">
        <v>0</v>
      </c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</row>
    <row r="6" spans="1:16" ht="16.5" thickTop="1" thickBot="1">
      <c r="A6" s="19"/>
      <c r="B6" s="560" t="s">
        <v>130</v>
      </c>
      <c r="C6" s="561" t="s">
        <v>203</v>
      </c>
      <c r="D6" s="561"/>
      <c r="E6" s="561"/>
      <c r="F6" s="562" t="s">
        <v>2</v>
      </c>
      <c r="G6" s="562"/>
      <c r="H6" s="563">
        <v>87</v>
      </c>
      <c r="I6" s="563"/>
      <c r="J6" s="563"/>
      <c r="K6" s="563"/>
      <c r="L6" s="563"/>
      <c r="M6" s="563"/>
      <c r="N6" s="563"/>
    </row>
    <row r="7" spans="1:16" ht="9.75" customHeight="1" thickTop="1">
      <c r="A7" s="15"/>
      <c r="B7" s="560"/>
      <c r="C7" s="561"/>
      <c r="D7" s="561"/>
      <c r="E7" s="561"/>
      <c r="F7" s="562"/>
      <c r="G7" s="562"/>
      <c r="H7" s="563"/>
      <c r="I7" s="563"/>
      <c r="J7" s="563"/>
      <c r="K7" s="563"/>
      <c r="L7" s="563"/>
      <c r="M7" s="563"/>
      <c r="N7" s="563"/>
    </row>
    <row r="8" spans="1:16">
      <c r="A8" s="15"/>
      <c r="B8" s="62" t="s">
        <v>129</v>
      </c>
      <c r="C8" s="564" t="s">
        <v>201</v>
      </c>
      <c r="D8" s="564"/>
      <c r="E8" s="564"/>
      <c r="F8" s="565" t="s">
        <v>128</v>
      </c>
      <c r="G8" s="565"/>
      <c r="H8" s="566">
        <v>8480</v>
      </c>
      <c r="I8" s="566"/>
      <c r="J8" s="566"/>
      <c r="K8" s="566"/>
      <c r="L8" s="566"/>
      <c r="M8" s="566"/>
      <c r="N8" s="566"/>
    </row>
    <row r="9" spans="1:16" ht="15.75" thickBot="1">
      <c r="A9" s="15"/>
      <c r="B9" s="567" t="s">
        <v>3</v>
      </c>
      <c r="C9" s="567"/>
      <c r="D9" s="569" t="s">
        <v>127</v>
      </c>
      <c r="E9" s="569"/>
      <c r="F9" s="569"/>
      <c r="G9" s="569"/>
      <c r="H9" s="569"/>
      <c r="I9" s="569"/>
      <c r="J9" s="569"/>
      <c r="K9" s="569"/>
      <c r="L9" s="569"/>
      <c r="M9" s="569"/>
      <c r="N9" s="569"/>
    </row>
    <row r="10" spans="1:16" ht="24" thickTop="1" thickBot="1">
      <c r="A10" s="15"/>
      <c r="B10" s="567"/>
      <c r="C10" s="567"/>
      <c r="D10" s="63" t="s">
        <v>126</v>
      </c>
      <c r="E10" s="64">
        <v>2024</v>
      </c>
      <c r="F10" s="570" t="s">
        <v>4</v>
      </c>
      <c r="G10" s="570"/>
      <c r="H10" s="570" t="s">
        <v>4</v>
      </c>
      <c r="I10" s="570"/>
      <c r="J10" s="321" t="s">
        <v>4</v>
      </c>
      <c r="K10" s="570" t="s">
        <v>4</v>
      </c>
      <c r="L10" s="570"/>
      <c r="M10" s="571" t="s">
        <v>125</v>
      </c>
      <c r="N10" s="572" t="s">
        <v>6</v>
      </c>
    </row>
    <row r="11" spans="1:16" ht="57.75" thickTop="1" thickBot="1">
      <c r="A11" s="15"/>
      <c r="B11" s="567"/>
      <c r="C11" s="567"/>
      <c r="D11" s="65" t="s">
        <v>124</v>
      </c>
      <c r="E11" s="66" t="s">
        <v>8</v>
      </c>
      <c r="F11" s="67" t="s">
        <v>268</v>
      </c>
      <c r="G11" s="68" t="s">
        <v>8</v>
      </c>
      <c r="H11" s="67" t="s">
        <v>269</v>
      </c>
      <c r="I11" s="465" t="s">
        <v>8</v>
      </c>
      <c r="J11" s="69" t="s">
        <v>123</v>
      </c>
      <c r="K11" s="67" t="s">
        <v>10</v>
      </c>
      <c r="L11" s="68" t="s">
        <v>8</v>
      </c>
      <c r="M11" s="571"/>
      <c r="N11" s="572"/>
    </row>
    <row r="12" spans="1:16" ht="15.75" thickTop="1">
      <c r="A12" s="15"/>
      <c r="B12" s="568"/>
      <c r="C12" s="568"/>
      <c r="D12" s="233" t="s">
        <v>11</v>
      </c>
      <c r="E12" s="233" t="s">
        <v>12</v>
      </c>
      <c r="F12" s="233" t="s">
        <v>13</v>
      </c>
      <c r="G12" s="233" t="s">
        <v>14</v>
      </c>
      <c r="H12" s="233" t="s">
        <v>15</v>
      </c>
      <c r="I12" s="466" t="s">
        <v>16</v>
      </c>
      <c r="J12" s="233" t="s">
        <v>17</v>
      </c>
      <c r="K12" s="233" t="s">
        <v>18</v>
      </c>
      <c r="L12" s="233" t="s">
        <v>19</v>
      </c>
      <c r="M12" s="233" t="s">
        <v>20</v>
      </c>
      <c r="N12" s="467" t="s">
        <v>21</v>
      </c>
    </row>
    <row r="13" spans="1:16">
      <c r="A13" s="15"/>
      <c r="B13" s="573" t="s">
        <v>29</v>
      </c>
      <c r="C13" s="574"/>
      <c r="D13" s="418"/>
      <c r="E13" s="418"/>
      <c r="F13" s="418"/>
      <c r="G13" s="419"/>
      <c r="H13" s="418"/>
      <c r="I13" s="420"/>
      <c r="J13" s="418"/>
      <c r="K13" s="418"/>
      <c r="L13" s="418"/>
      <c r="M13" s="418"/>
      <c r="N13" s="421"/>
    </row>
    <row r="14" spans="1:16" ht="22.5">
      <c r="A14" s="15"/>
      <c r="B14" s="422" t="s">
        <v>23</v>
      </c>
      <c r="C14" s="423" t="s">
        <v>24</v>
      </c>
      <c r="D14" s="424"/>
      <c r="E14" s="424"/>
      <c r="F14" s="424"/>
      <c r="G14" s="425"/>
      <c r="H14" s="424"/>
      <c r="I14" s="426"/>
      <c r="J14" s="424"/>
      <c r="K14" s="424"/>
      <c r="L14" s="426"/>
      <c r="M14" s="424"/>
      <c r="N14" s="427"/>
    </row>
    <row r="15" spans="1:16">
      <c r="A15" s="15"/>
      <c r="B15" s="428" t="s">
        <v>31</v>
      </c>
      <c r="C15" s="429" t="s">
        <v>32</v>
      </c>
      <c r="D15" s="430">
        <v>16367508</v>
      </c>
      <c r="E15" s="431">
        <v>12</v>
      </c>
      <c r="F15" s="430">
        <v>17340000</v>
      </c>
      <c r="G15" s="431">
        <v>11.52</v>
      </c>
      <c r="H15" s="430">
        <v>17240000</v>
      </c>
      <c r="I15" s="431">
        <v>11.52</v>
      </c>
      <c r="J15" s="432">
        <f>H15-F15</f>
        <v>-100000</v>
      </c>
      <c r="K15" s="430">
        <v>11227540</v>
      </c>
      <c r="L15" s="431">
        <v>9</v>
      </c>
      <c r="M15" s="432">
        <f>H15-K15</f>
        <v>6012460</v>
      </c>
      <c r="N15" s="433">
        <v>65</v>
      </c>
      <c r="P15" s="320"/>
    </row>
    <row r="16" spans="1:16">
      <c r="A16" s="15"/>
      <c r="B16" s="428" t="s">
        <v>33</v>
      </c>
      <c r="C16" s="429" t="s">
        <v>34</v>
      </c>
      <c r="D16" s="430">
        <v>2670625</v>
      </c>
      <c r="E16" s="434" t="s">
        <v>264</v>
      </c>
      <c r="F16" s="430">
        <v>2685000</v>
      </c>
      <c r="G16" s="431">
        <v>2</v>
      </c>
      <c r="H16" s="430">
        <v>2785000</v>
      </c>
      <c r="I16" s="431">
        <v>2</v>
      </c>
      <c r="J16" s="432">
        <f t="shared" ref="J16:J21" si="0">H16-F16</f>
        <v>100000</v>
      </c>
      <c r="K16" s="430">
        <v>1840480</v>
      </c>
      <c r="L16" s="434" t="s">
        <v>260</v>
      </c>
      <c r="M16" s="432">
        <f t="shared" ref="M16:M30" si="1">H16-K16</f>
        <v>944520</v>
      </c>
      <c r="N16" s="433">
        <v>66</v>
      </c>
      <c r="P16" s="320"/>
    </row>
    <row r="17" spans="1:16">
      <c r="A17" s="15"/>
      <c r="B17" s="428" t="s">
        <v>35</v>
      </c>
      <c r="C17" s="429" t="s">
        <v>36</v>
      </c>
      <c r="D17" s="430">
        <v>3831555.3</v>
      </c>
      <c r="E17" s="434" t="s">
        <v>266</v>
      </c>
      <c r="F17" s="430">
        <v>9575000</v>
      </c>
      <c r="G17" s="431">
        <v>7</v>
      </c>
      <c r="H17" s="430">
        <v>9575000</v>
      </c>
      <c r="I17" s="431">
        <v>7</v>
      </c>
      <c r="J17" s="432">
        <f t="shared" si="0"/>
        <v>0</v>
      </c>
      <c r="K17" s="430">
        <v>3609134</v>
      </c>
      <c r="L17" s="434" t="s">
        <v>266</v>
      </c>
      <c r="M17" s="432">
        <f t="shared" si="1"/>
        <v>5965866</v>
      </c>
      <c r="N17" s="433">
        <v>38</v>
      </c>
      <c r="P17" s="320"/>
    </row>
    <row r="18" spans="1:16">
      <c r="A18" s="15"/>
      <c r="B18" s="428" t="s">
        <v>37</v>
      </c>
      <c r="C18" s="429" t="s">
        <v>38</v>
      </c>
      <c r="D18" s="430">
        <v>0</v>
      </c>
      <c r="E18" s="431"/>
      <c r="F18" s="430">
        <v>0</v>
      </c>
      <c r="G18" s="431"/>
      <c r="H18" s="430">
        <v>0</v>
      </c>
      <c r="I18" s="431"/>
      <c r="J18" s="432">
        <f t="shared" si="0"/>
        <v>0</v>
      </c>
      <c r="K18" s="430">
        <v>0</v>
      </c>
      <c r="L18" s="431"/>
      <c r="M18" s="432">
        <f t="shared" si="1"/>
        <v>0</v>
      </c>
      <c r="N18" s="433"/>
      <c r="P18" s="320"/>
    </row>
    <row r="19" spans="1:16">
      <c r="A19" s="15"/>
      <c r="B19" s="428" t="s">
        <v>39</v>
      </c>
      <c r="C19" s="429" t="s">
        <v>40</v>
      </c>
      <c r="D19" s="430">
        <v>113000000</v>
      </c>
      <c r="E19" s="431">
        <v>83</v>
      </c>
      <c r="F19" s="430">
        <v>113000000</v>
      </c>
      <c r="G19" s="431">
        <v>79</v>
      </c>
      <c r="H19" s="430">
        <v>113000000</v>
      </c>
      <c r="I19" s="431">
        <v>79</v>
      </c>
      <c r="J19" s="432">
        <f t="shared" si="0"/>
        <v>0</v>
      </c>
      <c r="K19" s="430">
        <v>113000000</v>
      </c>
      <c r="L19" s="431"/>
      <c r="M19" s="432">
        <f t="shared" si="1"/>
        <v>0</v>
      </c>
      <c r="N19" s="433">
        <f t="shared" ref="N19:N21" si="2">K19/H19*100</f>
        <v>100</v>
      </c>
      <c r="P19" s="320"/>
    </row>
    <row r="20" spans="1:16">
      <c r="A20" s="15"/>
      <c r="B20" s="428" t="s">
        <v>41</v>
      </c>
      <c r="C20" s="429" t="s">
        <v>42</v>
      </c>
      <c r="D20" s="435">
        <v>0</v>
      </c>
      <c r="E20" s="431"/>
      <c r="F20" s="432">
        <v>0</v>
      </c>
      <c r="G20" s="431">
        <v>0</v>
      </c>
      <c r="H20" s="432">
        <v>0</v>
      </c>
      <c r="I20" s="431">
        <v>0</v>
      </c>
      <c r="J20" s="432">
        <f t="shared" si="0"/>
        <v>0</v>
      </c>
      <c r="K20" s="435">
        <v>0</v>
      </c>
      <c r="L20" s="431"/>
      <c r="M20" s="432">
        <f t="shared" si="1"/>
        <v>0</v>
      </c>
      <c r="N20" s="433"/>
      <c r="P20" s="320"/>
    </row>
    <row r="21" spans="1:16">
      <c r="A21" s="15"/>
      <c r="B21" s="428" t="s">
        <v>43</v>
      </c>
      <c r="C21" s="429" t="s">
        <v>44</v>
      </c>
      <c r="D21" s="435">
        <v>203840</v>
      </c>
      <c r="E21" s="436">
        <v>0.15</v>
      </c>
      <c r="F21" s="432">
        <v>200000</v>
      </c>
      <c r="G21" s="434">
        <v>0.1</v>
      </c>
      <c r="H21" s="432">
        <v>200000</v>
      </c>
      <c r="I21" s="434">
        <v>0.1</v>
      </c>
      <c r="J21" s="432">
        <f t="shared" si="0"/>
        <v>0</v>
      </c>
      <c r="K21" s="435"/>
      <c r="L21" s="436"/>
      <c r="M21" s="432">
        <f t="shared" si="1"/>
        <v>200000</v>
      </c>
      <c r="N21" s="433">
        <f t="shared" si="2"/>
        <v>0</v>
      </c>
      <c r="P21" s="320"/>
    </row>
    <row r="22" spans="1:16">
      <c r="A22" s="15"/>
      <c r="B22" s="437"/>
      <c r="C22" s="438" t="s">
        <v>122</v>
      </c>
      <c r="D22" s="439">
        <f>SUM(D15:D21)</f>
        <v>136073528.30000001</v>
      </c>
      <c r="E22" s="440">
        <v>99.7</v>
      </c>
      <c r="F22" s="439">
        <f>SUM(F15:F21)</f>
        <v>142800000</v>
      </c>
      <c r="G22" s="440">
        <v>99.3</v>
      </c>
      <c r="H22" s="439">
        <f>SUM(H15:H21)</f>
        <v>142800000</v>
      </c>
      <c r="I22" s="440">
        <v>99.3</v>
      </c>
      <c r="J22" s="441">
        <f>H22-F22</f>
        <v>0</v>
      </c>
      <c r="K22" s="439">
        <f>SUM(K15:K21)</f>
        <v>129677154</v>
      </c>
      <c r="L22" s="440">
        <v>99.7</v>
      </c>
      <c r="M22" s="432">
        <f t="shared" si="1"/>
        <v>13122846</v>
      </c>
      <c r="N22" s="442" t="s">
        <v>285</v>
      </c>
      <c r="P22" s="320"/>
    </row>
    <row r="23" spans="1:16">
      <c r="A23" s="15"/>
      <c r="B23" s="428" t="s">
        <v>46</v>
      </c>
      <c r="C23" s="429" t="s">
        <v>47</v>
      </c>
      <c r="D23" s="430"/>
      <c r="E23" s="436"/>
      <c r="F23" s="430">
        <v>0</v>
      </c>
      <c r="G23" s="431">
        <v>0</v>
      </c>
      <c r="H23" s="430">
        <v>0</v>
      </c>
      <c r="I23" s="431">
        <v>0</v>
      </c>
      <c r="J23" s="432">
        <f>H23-F23</f>
        <v>0</v>
      </c>
      <c r="K23" s="430"/>
      <c r="L23" s="436"/>
      <c r="M23" s="432"/>
      <c r="N23" s="433"/>
      <c r="P23" s="320"/>
    </row>
    <row r="24" spans="1:16">
      <c r="A24" s="15"/>
      <c r="B24" s="428" t="s">
        <v>48</v>
      </c>
      <c r="C24" s="429" t="s">
        <v>49</v>
      </c>
      <c r="D24" s="322">
        <v>405144</v>
      </c>
      <c r="E24" s="443">
        <v>0.3</v>
      </c>
      <c r="F24" s="430">
        <v>1000000</v>
      </c>
      <c r="G24" s="431">
        <v>0.7</v>
      </c>
      <c r="H24" s="430">
        <v>1000000</v>
      </c>
      <c r="I24" s="431">
        <v>0.7</v>
      </c>
      <c r="J24" s="432">
        <f t="shared" ref="J24:J29" si="3">H24-F24</f>
        <v>0</v>
      </c>
      <c r="K24" s="322"/>
      <c r="L24" s="443"/>
      <c r="M24" s="432">
        <f t="shared" si="1"/>
        <v>1000000</v>
      </c>
      <c r="N24" s="433">
        <v>0</v>
      </c>
      <c r="P24" s="320"/>
    </row>
    <row r="25" spans="1:16">
      <c r="A25" s="15"/>
      <c r="B25" s="437"/>
      <c r="C25" s="438" t="s">
        <v>114</v>
      </c>
      <c r="D25" s="439">
        <f>D24+D23</f>
        <v>405144</v>
      </c>
      <c r="E25" s="443">
        <v>0.3</v>
      </c>
      <c r="F25" s="439">
        <f>F24</f>
        <v>1000000</v>
      </c>
      <c r="G25" s="440">
        <v>0.7</v>
      </c>
      <c r="H25" s="439">
        <f>H24</f>
        <v>1000000</v>
      </c>
      <c r="I25" s="440">
        <v>0.7</v>
      </c>
      <c r="J25" s="432">
        <f>H25-F25</f>
        <v>0</v>
      </c>
      <c r="K25" s="439">
        <f>K24+K23</f>
        <v>0</v>
      </c>
      <c r="L25" s="443"/>
      <c r="M25" s="432">
        <f t="shared" si="1"/>
        <v>1000000</v>
      </c>
      <c r="N25" s="433">
        <v>0</v>
      </c>
      <c r="P25" s="320"/>
    </row>
    <row r="26" spans="1:16">
      <c r="A26" s="15"/>
      <c r="B26" s="428" t="s">
        <v>46</v>
      </c>
      <c r="C26" s="429" t="s">
        <v>47</v>
      </c>
      <c r="D26" s="435"/>
      <c r="E26" s="436"/>
      <c r="F26" s="432">
        <v>0</v>
      </c>
      <c r="G26" s="431">
        <v>0</v>
      </c>
      <c r="H26" s="432">
        <v>0</v>
      </c>
      <c r="I26" s="431">
        <v>0</v>
      </c>
      <c r="J26" s="432">
        <f t="shared" si="3"/>
        <v>0</v>
      </c>
      <c r="K26" s="435"/>
      <c r="L26" s="436"/>
      <c r="M26" s="432">
        <f t="shared" si="1"/>
        <v>0</v>
      </c>
      <c r="N26" s="433"/>
      <c r="P26" s="320"/>
    </row>
    <row r="27" spans="1:16">
      <c r="A27" s="15"/>
      <c r="B27" s="428" t="s">
        <v>48</v>
      </c>
      <c r="C27" s="429" t="s">
        <v>49</v>
      </c>
      <c r="D27" s="435"/>
      <c r="E27" s="436"/>
      <c r="F27" s="432"/>
      <c r="G27" s="431"/>
      <c r="H27" s="432"/>
      <c r="I27" s="431"/>
      <c r="J27" s="432">
        <f t="shared" si="3"/>
        <v>0</v>
      </c>
      <c r="K27" s="435"/>
      <c r="L27" s="436"/>
      <c r="M27" s="432">
        <f t="shared" si="1"/>
        <v>0</v>
      </c>
      <c r="N27" s="433"/>
      <c r="P27" s="320"/>
    </row>
    <row r="28" spans="1:16">
      <c r="A28" s="15"/>
      <c r="B28" s="437"/>
      <c r="C28" s="438" t="s">
        <v>113</v>
      </c>
      <c r="D28" s="439"/>
      <c r="E28" s="444"/>
      <c r="F28" s="441"/>
      <c r="G28" s="440"/>
      <c r="H28" s="441"/>
      <c r="I28" s="440"/>
      <c r="J28" s="432">
        <f t="shared" si="3"/>
        <v>0</v>
      </c>
      <c r="K28" s="439"/>
      <c r="L28" s="444"/>
      <c r="M28" s="432">
        <f t="shared" si="1"/>
        <v>0</v>
      </c>
      <c r="N28" s="433"/>
      <c r="P28" s="320"/>
    </row>
    <row r="29" spans="1:16">
      <c r="A29" s="15"/>
      <c r="B29" s="437"/>
      <c r="C29" s="438" t="s">
        <v>121</v>
      </c>
      <c r="D29" s="439">
        <f>D25</f>
        <v>405144</v>
      </c>
      <c r="E29" s="443">
        <v>0.3</v>
      </c>
      <c r="F29" s="439">
        <f>F25</f>
        <v>1000000</v>
      </c>
      <c r="G29" s="440">
        <v>0.7</v>
      </c>
      <c r="H29" s="439">
        <f>H25</f>
        <v>1000000</v>
      </c>
      <c r="I29" s="440">
        <v>0.7</v>
      </c>
      <c r="J29" s="432">
        <f t="shared" si="3"/>
        <v>0</v>
      </c>
      <c r="K29" s="439">
        <f>K25</f>
        <v>0</v>
      </c>
      <c r="L29" s="443"/>
      <c r="M29" s="432">
        <f t="shared" si="1"/>
        <v>1000000</v>
      </c>
      <c r="N29" s="433">
        <v>0</v>
      </c>
      <c r="P29" s="320"/>
    </row>
    <row r="30" spans="1:16">
      <c r="A30" s="15"/>
      <c r="B30" s="437"/>
      <c r="C30" s="438" t="s">
        <v>120</v>
      </c>
      <c r="D30" s="439">
        <f>D29+D22</f>
        <v>136478672.30000001</v>
      </c>
      <c r="E30" s="440">
        <v>100</v>
      </c>
      <c r="F30" s="439">
        <f>F29+F22</f>
        <v>143800000</v>
      </c>
      <c r="G30" s="440">
        <v>100</v>
      </c>
      <c r="H30" s="439">
        <f>H29+H22</f>
        <v>143800000</v>
      </c>
      <c r="I30" s="440">
        <v>100</v>
      </c>
      <c r="J30" s="441">
        <f>H30-F30</f>
        <v>0</v>
      </c>
      <c r="K30" s="439">
        <f>K29+K22</f>
        <v>129677154</v>
      </c>
      <c r="L30" s="440">
        <v>100</v>
      </c>
      <c r="M30" s="432">
        <f t="shared" si="1"/>
        <v>14122846</v>
      </c>
      <c r="N30" s="442" t="s">
        <v>284</v>
      </c>
      <c r="P30" s="320"/>
    </row>
    <row r="31" spans="1:16">
      <c r="A31" s="15"/>
      <c r="B31" s="437"/>
      <c r="C31" s="438" t="s">
        <v>119</v>
      </c>
      <c r="D31" s="439"/>
      <c r="E31" s="444"/>
      <c r="F31" s="441"/>
      <c r="G31" s="440"/>
      <c r="H31" s="441"/>
      <c r="I31" s="440"/>
      <c r="J31" s="441"/>
      <c r="K31" s="439"/>
      <c r="L31" s="444"/>
      <c r="M31" s="441"/>
      <c r="N31" s="445"/>
      <c r="P31" s="320"/>
    </row>
    <row r="32" spans="1:16">
      <c r="A32" s="15"/>
      <c r="B32" s="437"/>
      <c r="C32" s="438" t="s">
        <v>118</v>
      </c>
      <c r="D32" s="439"/>
      <c r="E32" s="440"/>
      <c r="F32" s="441"/>
      <c r="G32" s="440"/>
      <c r="H32" s="441"/>
      <c r="I32" s="440"/>
      <c r="J32" s="441"/>
      <c r="K32" s="439"/>
      <c r="L32" s="440"/>
      <c r="M32" s="441"/>
      <c r="N32" s="445"/>
      <c r="P32" s="320"/>
    </row>
    <row r="33" spans="1:16">
      <c r="A33" s="15"/>
      <c r="B33" s="437"/>
      <c r="C33" s="438" t="s">
        <v>108</v>
      </c>
      <c r="D33" s="439">
        <f>D30</f>
        <v>136478672.30000001</v>
      </c>
      <c r="E33" s="440">
        <v>100</v>
      </c>
      <c r="F33" s="439">
        <f>F30</f>
        <v>143800000</v>
      </c>
      <c r="G33" s="440"/>
      <c r="H33" s="439">
        <f>H30</f>
        <v>143800000</v>
      </c>
      <c r="I33" s="440"/>
      <c r="J33" s="441"/>
      <c r="K33" s="439">
        <f>K30</f>
        <v>129677154</v>
      </c>
      <c r="L33" s="440">
        <v>100</v>
      </c>
      <c r="M33" s="441"/>
      <c r="N33" s="446" t="s">
        <v>284</v>
      </c>
      <c r="P33" s="320"/>
    </row>
    <row r="34" spans="1:16">
      <c r="A34" s="15"/>
      <c r="B34" s="575" t="s">
        <v>117</v>
      </c>
      <c r="C34" s="576"/>
      <c r="D34" s="425"/>
      <c r="E34" s="426"/>
      <c r="F34" s="425"/>
      <c r="G34" s="426"/>
      <c r="H34" s="425"/>
      <c r="I34" s="426"/>
      <c r="J34" s="425"/>
      <c r="K34" s="425"/>
      <c r="L34" s="426"/>
      <c r="M34" s="425"/>
      <c r="N34" s="447"/>
      <c r="P34" s="320"/>
    </row>
    <row r="35" spans="1:16">
      <c r="A35" s="15"/>
      <c r="B35" s="428" t="s">
        <v>30</v>
      </c>
      <c r="C35" s="448" t="s">
        <v>24</v>
      </c>
      <c r="D35" s="425"/>
      <c r="E35" s="426"/>
      <c r="F35" s="425"/>
      <c r="G35" s="426"/>
      <c r="H35" s="425"/>
      <c r="I35" s="426"/>
      <c r="J35" s="425"/>
      <c r="K35" s="425"/>
      <c r="L35" s="426"/>
      <c r="M35" s="425"/>
      <c r="N35" s="447"/>
      <c r="P35" s="320"/>
    </row>
    <row r="36" spans="1:16">
      <c r="A36" s="15"/>
      <c r="B36" s="428"/>
      <c r="C36" s="449" t="s">
        <v>116</v>
      </c>
      <c r="D36" s="439">
        <f>D38+D39</f>
        <v>136073528.30000001</v>
      </c>
      <c r="E36" s="440"/>
      <c r="F36" s="439">
        <f>F38+F39</f>
        <v>142800000</v>
      </c>
      <c r="G36" s="440"/>
      <c r="H36" s="439">
        <f>H38+H39</f>
        <v>142800000</v>
      </c>
      <c r="I36" s="440"/>
      <c r="J36" s="439"/>
      <c r="K36" s="439">
        <f>K38+K39</f>
        <v>129677154</v>
      </c>
      <c r="L36" s="440"/>
      <c r="M36" s="432">
        <f t="shared" ref="M36:M38" si="4">H36-K36</f>
        <v>13122846</v>
      </c>
      <c r="N36" s="446" t="s">
        <v>285</v>
      </c>
      <c r="P36" s="320"/>
    </row>
    <row r="37" spans="1:16">
      <c r="A37" s="15"/>
      <c r="B37" s="428" t="s">
        <v>110</v>
      </c>
      <c r="C37" s="450" t="s">
        <v>109</v>
      </c>
      <c r="D37" s="435"/>
      <c r="E37" s="431"/>
      <c r="F37" s="432"/>
      <c r="G37" s="431"/>
      <c r="H37" s="432"/>
      <c r="I37" s="431"/>
      <c r="J37" s="432"/>
      <c r="K37" s="435"/>
      <c r="L37" s="431"/>
      <c r="M37" s="432"/>
      <c r="N37" s="433"/>
      <c r="P37" s="320"/>
    </row>
    <row r="38" spans="1:16">
      <c r="A38" s="15"/>
      <c r="B38" s="451" t="s">
        <v>204</v>
      </c>
      <c r="C38" s="450" t="s">
        <v>205</v>
      </c>
      <c r="D38" s="432">
        <f>D15+D16+D19+D21</f>
        <v>132241973</v>
      </c>
      <c r="E38" s="431">
        <v>96.9</v>
      </c>
      <c r="F38" s="432">
        <f>F15+F16+F19+F21</f>
        <v>133225000</v>
      </c>
      <c r="G38" s="431">
        <f>F38/F58*100</f>
        <v>92.646036161335189</v>
      </c>
      <c r="H38" s="432">
        <f>H15+H16+H19+H21</f>
        <v>133225000</v>
      </c>
      <c r="I38" s="431">
        <f>H38/H58*100</f>
        <v>92.646036161335189</v>
      </c>
      <c r="J38" s="432"/>
      <c r="K38" s="432">
        <f>K15+K16+K19+K21</f>
        <v>126068020</v>
      </c>
      <c r="L38" s="431">
        <v>97</v>
      </c>
      <c r="M38" s="432">
        <f t="shared" si="4"/>
        <v>7156980</v>
      </c>
      <c r="N38" s="446" t="s">
        <v>286</v>
      </c>
      <c r="P38" s="320"/>
    </row>
    <row r="39" spans="1:16">
      <c r="A39" s="15"/>
      <c r="B39" s="451" t="s">
        <v>206</v>
      </c>
      <c r="C39" s="450" t="s">
        <v>207</v>
      </c>
      <c r="D39" s="432">
        <f>D17</f>
        <v>3831555.3</v>
      </c>
      <c r="E39" s="431">
        <v>3</v>
      </c>
      <c r="F39" s="432">
        <f>F17</f>
        <v>9575000</v>
      </c>
      <c r="G39" s="431">
        <f>F39/F33*100</f>
        <v>6.6585535465924899</v>
      </c>
      <c r="H39" s="432">
        <f>H17</f>
        <v>9575000</v>
      </c>
      <c r="I39" s="431">
        <f>H39/H33*100</f>
        <v>6.6585535465924899</v>
      </c>
      <c r="J39" s="432"/>
      <c r="K39" s="432">
        <f>K17</f>
        <v>3609134</v>
      </c>
      <c r="L39" s="431">
        <v>3</v>
      </c>
      <c r="M39" s="432"/>
      <c r="N39" s="433">
        <v>38</v>
      </c>
      <c r="P39" s="320"/>
    </row>
    <row r="40" spans="1:16">
      <c r="A40" s="15"/>
      <c r="B40" s="428"/>
      <c r="C40" s="449" t="s">
        <v>115</v>
      </c>
      <c r="D40" s="439">
        <f>D46+D42+D47+D43+D44+D45</f>
        <v>405144</v>
      </c>
      <c r="E40" s="443">
        <v>0.3</v>
      </c>
      <c r="F40" s="439">
        <f>F46+F42+F48+F43+F44+F45</f>
        <v>1000000</v>
      </c>
      <c r="G40" s="440">
        <v>0.7</v>
      </c>
      <c r="H40" s="439">
        <f>H46+H42+H48+H43+H44+H45</f>
        <v>1000000</v>
      </c>
      <c r="I40" s="440">
        <v>0.7</v>
      </c>
      <c r="J40" s="441">
        <v>0</v>
      </c>
      <c r="K40" s="439">
        <f>K46+K42+K48+K43+K44+K45</f>
        <v>0</v>
      </c>
      <c r="L40" s="443">
        <v>0</v>
      </c>
      <c r="M40" s="432">
        <f t="shared" ref="M40" si="5">H40-K40</f>
        <v>1000000</v>
      </c>
      <c r="N40" s="445">
        <v>0</v>
      </c>
      <c r="P40" s="320"/>
    </row>
    <row r="41" spans="1:16">
      <c r="A41" s="15"/>
      <c r="B41" s="428" t="s">
        <v>110</v>
      </c>
      <c r="C41" s="450" t="s">
        <v>109</v>
      </c>
      <c r="D41" s="435"/>
      <c r="E41" s="431"/>
      <c r="F41" s="432"/>
      <c r="G41" s="431"/>
      <c r="H41" s="432"/>
      <c r="I41" s="431"/>
      <c r="J41" s="432"/>
      <c r="K41" s="435"/>
      <c r="L41" s="431"/>
      <c r="M41" s="432"/>
      <c r="N41" s="433"/>
      <c r="P41" s="320"/>
    </row>
    <row r="42" spans="1:16">
      <c r="A42" s="15"/>
      <c r="B42" s="428" t="s">
        <v>209</v>
      </c>
      <c r="C42" s="450" t="s">
        <v>210</v>
      </c>
      <c r="D42" s="432"/>
      <c r="E42" s="434"/>
      <c r="F42" s="432"/>
      <c r="G42" s="431"/>
      <c r="H42" s="432"/>
      <c r="I42" s="431"/>
      <c r="J42" s="432"/>
      <c r="K42" s="432"/>
      <c r="L42" s="434"/>
      <c r="M42" s="432"/>
      <c r="N42" s="445"/>
      <c r="P42" s="320"/>
    </row>
    <row r="43" spans="1:16">
      <c r="A43" s="15"/>
      <c r="B43" s="428" t="s">
        <v>211</v>
      </c>
      <c r="C43" s="450" t="s">
        <v>212</v>
      </c>
      <c r="D43" s="432"/>
      <c r="E43" s="436"/>
      <c r="F43" s="432"/>
      <c r="G43" s="431"/>
      <c r="H43" s="432"/>
      <c r="I43" s="431"/>
      <c r="J43" s="432"/>
      <c r="K43" s="432"/>
      <c r="L43" s="436"/>
      <c r="M43" s="432"/>
      <c r="N43" s="433"/>
      <c r="P43" s="320"/>
    </row>
    <row r="44" spans="1:16">
      <c r="A44" s="15"/>
      <c r="B44" s="428" t="s">
        <v>213</v>
      </c>
      <c r="C44" s="450" t="s">
        <v>214</v>
      </c>
      <c r="D44" s="432"/>
      <c r="E44" s="431"/>
      <c r="F44" s="432"/>
      <c r="G44" s="431"/>
      <c r="H44" s="432"/>
      <c r="I44" s="431"/>
      <c r="J44" s="432"/>
      <c r="K44" s="432"/>
      <c r="L44" s="431"/>
      <c r="M44" s="432"/>
      <c r="N44" s="433"/>
      <c r="P44" s="320"/>
    </row>
    <row r="45" spans="1:16">
      <c r="A45" s="15"/>
      <c r="B45" s="428" t="s">
        <v>216</v>
      </c>
      <c r="C45" s="450" t="s">
        <v>215</v>
      </c>
      <c r="D45" s="432"/>
      <c r="E45" s="431"/>
      <c r="F45" s="432"/>
      <c r="G45" s="431"/>
      <c r="H45" s="432"/>
      <c r="I45" s="431"/>
      <c r="J45" s="432"/>
      <c r="K45" s="432"/>
      <c r="L45" s="431"/>
      <c r="M45" s="432"/>
      <c r="N45" s="433"/>
      <c r="P45" s="320"/>
    </row>
    <row r="46" spans="1:16">
      <c r="A46" s="15"/>
      <c r="B46" s="452" t="s">
        <v>259</v>
      </c>
      <c r="C46" s="450" t="s">
        <v>258</v>
      </c>
      <c r="D46" s="435">
        <v>316944</v>
      </c>
      <c r="E46" s="431"/>
      <c r="F46" s="432"/>
      <c r="G46" s="431"/>
      <c r="H46" s="432"/>
      <c r="I46" s="431"/>
      <c r="J46" s="432">
        <v>0</v>
      </c>
      <c r="K46" s="435"/>
      <c r="L46" s="431"/>
      <c r="M46" s="432">
        <f>H46-K46</f>
        <v>0</v>
      </c>
      <c r="N46" s="433">
        <v>0</v>
      </c>
      <c r="P46" s="320"/>
    </row>
    <row r="47" spans="1:16">
      <c r="A47" s="15"/>
      <c r="B47" s="452" t="s">
        <v>256</v>
      </c>
      <c r="C47" s="450" t="s">
        <v>257</v>
      </c>
      <c r="D47" s="432">
        <v>88200</v>
      </c>
      <c r="E47" s="431"/>
      <c r="F47" s="432"/>
      <c r="G47" s="431"/>
      <c r="H47" s="432"/>
      <c r="I47" s="431"/>
      <c r="J47" s="432">
        <v>0</v>
      </c>
      <c r="K47" s="432"/>
      <c r="L47" s="431"/>
      <c r="M47" s="432">
        <f>H47-K47</f>
        <v>0</v>
      </c>
      <c r="N47" s="445">
        <v>0</v>
      </c>
      <c r="P47" s="320"/>
    </row>
    <row r="48" spans="1:16">
      <c r="A48" s="15"/>
      <c r="B48" s="452" t="s">
        <v>270</v>
      </c>
      <c r="C48" s="453" t="s">
        <v>251</v>
      </c>
      <c r="D48" s="454"/>
      <c r="E48" s="454"/>
      <c r="F48" s="455">
        <v>1000000</v>
      </c>
      <c r="G48" s="454"/>
      <c r="H48" s="455">
        <v>1000000</v>
      </c>
      <c r="I48" s="454"/>
      <c r="J48" s="454"/>
      <c r="K48" s="454">
        <v>0</v>
      </c>
      <c r="L48" s="454"/>
      <c r="M48" s="454"/>
      <c r="N48" s="456">
        <v>0</v>
      </c>
      <c r="P48" s="320"/>
    </row>
    <row r="49" spans="1:16" ht="22.5">
      <c r="A49" s="15"/>
      <c r="B49" s="428"/>
      <c r="C49" s="449" t="s">
        <v>114</v>
      </c>
      <c r="D49" s="439">
        <f>D47+D42+D46+D43+D44+D45</f>
        <v>405144</v>
      </c>
      <c r="E49" s="443">
        <v>0.3</v>
      </c>
      <c r="F49" s="439">
        <f>F48+F42+F46</f>
        <v>1000000</v>
      </c>
      <c r="G49" s="440">
        <v>0.7</v>
      </c>
      <c r="H49" s="439">
        <f>H48+H42+H46</f>
        <v>1000000</v>
      </c>
      <c r="I49" s="440">
        <v>0.7</v>
      </c>
      <c r="J49" s="441">
        <v>0</v>
      </c>
      <c r="K49" s="439">
        <f>K47+K42+K46+K43+K44+K45</f>
        <v>0</v>
      </c>
      <c r="L49" s="443"/>
      <c r="M49" s="432">
        <f t="shared" ref="M49" si="6">H49-K49</f>
        <v>1000000</v>
      </c>
      <c r="N49" s="445">
        <v>0</v>
      </c>
      <c r="P49" s="320"/>
    </row>
    <row r="50" spans="1:16" ht="22.5">
      <c r="A50" s="15"/>
      <c r="B50" s="457" t="s">
        <v>110</v>
      </c>
      <c r="C50" s="450" t="s">
        <v>109</v>
      </c>
      <c r="D50" s="435"/>
      <c r="E50" s="431"/>
      <c r="F50" s="432"/>
      <c r="G50" s="431"/>
      <c r="H50" s="432"/>
      <c r="I50" s="431"/>
      <c r="J50" s="432"/>
      <c r="K50" s="435"/>
      <c r="L50" s="431"/>
      <c r="M50" s="432"/>
      <c r="N50" s="433"/>
      <c r="P50" s="320"/>
    </row>
    <row r="51" spans="1:16">
      <c r="A51" s="15"/>
      <c r="B51" s="428"/>
      <c r="C51" s="450"/>
      <c r="D51" s="435"/>
      <c r="E51" s="431"/>
      <c r="F51" s="432"/>
      <c r="G51" s="432"/>
      <c r="H51" s="432"/>
      <c r="I51" s="432"/>
      <c r="J51" s="432"/>
      <c r="K51" s="435"/>
      <c r="L51" s="432"/>
      <c r="M51" s="432"/>
      <c r="N51" s="433"/>
      <c r="P51" s="320"/>
    </row>
    <row r="52" spans="1:16">
      <c r="A52" s="15"/>
      <c r="B52" s="428"/>
      <c r="C52" s="449" t="s">
        <v>113</v>
      </c>
      <c r="D52" s="439"/>
      <c r="E52" s="440"/>
      <c r="F52" s="441"/>
      <c r="G52" s="441"/>
      <c r="H52" s="441"/>
      <c r="I52" s="441"/>
      <c r="J52" s="441"/>
      <c r="K52" s="439"/>
      <c r="L52" s="441"/>
      <c r="M52" s="441"/>
      <c r="N52" s="458"/>
      <c r="P52" s="320"/>
    </row>
    <row r="53" spans="1:16">
      <c r="A53" s="15"/>
      <c r="B53" s="428"/>
      <c r="C53" s="449" t="s">
        <v>112</v>
      </c>
      <c r="D53" s="439"/>
      <c r="E53" s="440"/>
      <c r="F53" s="441"/>
      <c r="G53" s="441"/>
      <c r="H53" s="441"/>
      <c r="I53" s="441"/>
      <c r="J53" s="441"/>
      <c r="K53" s="439"/>
      <c r="L53" s="441"/>
      <c r="M53" s="441"/>
      <c r="N53" s="458"/>
      <c r="P53" s="320"/>
    </row>
    <row r="54" spans="1:16" ht="21.75" customHeight="1">
      <c r="A54" s="15"/>
      <c r="B54" s="428"/>
      <c r="C54" s="449" t="s">
        <v>111</v>
      </c>
      <c r="D54" s="439"/>
      <c r="E54" s="440"/>
      <c r="F54" s="441"/>
      <c r="G54" s="441"/>
      <c r="H54" s="441"/>
      <c r="I54" s="441"/>
      <c r="J54" s="441"/>
      <c r="K54" s="439"/>
      <c r="L54" s="441"/>
      <c r="M54" s="441"/>
      <c r="N54" s="458"/>
      <c r="P54" s="320"/>
    </row>
    <row r="55" spans="1:16" ht="22.5">
      <c r="A55" s="15"/>
      <c r="B55" s="457" t="s">
        <v>110</v>
      </c>
      <c r="C55" s="450" t="s">
        <v>109</v>
      </c>
      <c r="D55" s="435"/>
      <c r="E55" s="431"/>
      <c r="F55" s="432"/>
      <c r="G55" s="432"/>
      <c r="H55" s="432"/>
      <c r="I55" s="432"/>
      <c r="J55" s="432"/>
      <c r="K55" s="435"/>
      <c r="L55" s="432"/>
      <c r="M55" s="432"/>
      <c r="N55" s="459"/>
      <c r="P55" s="320"/>
    </row>
    <row r="56" spans="1:16">
      <c r="A56" s="15"/>
      <c r="B56" s="428"/>
      <c r="C56" s="450"/>
      <c r="D56" s="435"/>
      <c r="E56" s="431"/>
      <c r="F56" s="432"/>
      <c r="G56" s="432"/>
      <c r="H56" s="432"/>
      <c r="I56" s="432"/>
      <c r="J56" s="432"/>
      <c r="K56" s="435"/>
      <c r="L56" s="432"/>
      <c r="M56" s="432"/>
      <c r="N56" s="459"/>
      <c r="P56" s="320"/>
    </row>
    <row r="57" spans="1:16" ht="22.5">
      <c r="A57" s="15"/>
      <c r="B57" s="457" t="s">
        <v>110</v>
      </c>
      <c r="C57" s="450" t="s">
        <v>109</v>
      </c>
      <c r="D57" s="435"/>
      <c r="E57" s="431"/>
      <c r="F57" s="432"/>
      <c r="G57" s="432"/>
      <c r="H57" s="432"/>
      <c r="I57" s="432"/>
      <c r="J57" s="432"/>
      <c r="K57" s="435"/>
      <c r="L57" s="432"/>
      <c r="M57" s="432"/>
      <c r="N57" s="459"/>
      <c r="P57" s="320"/>
    </row>
    <row r="58" spans="1:16">
      <c r="A58" s="15"/>
      <c r="B58" s="460"/>
      <c r="C58" s="461" t="s">
        <v>108</v>
      </c>
      <c r="D58" s="462">
        <f>D49+D36</f>
        <v>136478672.30000001</v>
      </c>
      <c r="E58" s="463"/>
      <c r="F58" s="462">
        <f>F49+F36</f>
        <v>143800000</v>
      </c>
      <c r="G58" s="463"/>
      <c r="H58" s="462">
        <f>H49+H36</f>
        <v>143800000</v>
      </c>
      <c r="I58" s="463"/>
      <c r="J58" s="463">
        <f>H58-F58</f>
        <v>0</v>
      </c>
      <c r="K58" s="462">
        <f>K49+K36</f>
        <v>129677154</v>
      </c>
      <c r="L58" s="463"/>
      <c r="M58" s="462">
        <f>H58-K58</f>
        <v>14122846</v>
      </c>
      <c r="N58" s="464"/>
    </row>
    <row r="59" spans="1:16">
      <c r="A59" s="15"/>
      <c r="B59" s="577"/>
      <c r="C59" s="577"/>
      <c r="D59" s="577"/>
      <c r="E59" s="577"/>
      <c r="F59" s="577"/>
      <c r="G59" s="577"/>
      <c r="H59" s="577"/>
      <c r="I59" s="577"/>
      <c r="J59" s="577"/>
      <c r="K59" s="577"/>
      <c r="L59" s="577"/>
      <c r="M59" s="577"/>
      <c r="N59" s="577"/>
    </row>
    <row r="60" spans="1:16">
      <c r="A60" s="15"/>
      <c r="B60" s="117"/>
      <c r="C60" s="117"/>
      <c r="D60" s="117"/>
      <c r="E60" s="117"/>
      <c r="F60" s="117"/>
      <c r="G60" s="117"/>
      <c r="H60" s="117"/>
      <c r="I60" s="274"/>
      <c r="J60" s="117"/>
      <c r="K60" s="117"/>
      <c r="L60" s="117"/>
      <c r="M60" s="117"/>
      <c r="N60" s="274"/>
    </row>
    <row r="61" spans="1:16">
      <c r="A61" s="15"/>
      <c r="B61" s="19"/>
      <c r="C61" s="15"/>
      <c r="D61" s="15"/>
      <c r="E61" s="15"/>
      <c r="F61" s="15"/>
      <c r="G61" s="15"/>
      <c r="H61" s="15"/>
      <c r="I61" s="273"/>
      <c r="J61" s="15"/>
      <c r="K61" s="15"/>
      <c r="L61" s="15"/>
      <c r="M61" s="15"/>
      <c r="N61" s="273"/>
    </row>
    <row r="62" spans="1:16" ht="24.75" customHeight="1">
      <c r="A62" s="15"/>
      <c r="B62" s="578" t="s">
        <v>107</v>
      </c>
      <c r="C62" s="18" t="s">
        <v>57</v>
      </c>
      <c r="D62" s="581" t="s">
        <v>56</v>
      </c>
      <c r="E62" s="581"/>
      <c r="F62" s="17" t="s">
        <v>57</v>
      </c>
      <c r="G62" s="582"/>
      <c r="H62" s="583"/>
      <c r="I62" s="275"/>
      <c r="J62" s="16"/>
      <c r="K62" s="16"/>
      <c r="L62" s="16"/>
      <c r="M62" s="16"/>
      <c r="N62" s="273"/>
    </row>
    <row r="63" spans="1:16" ht="26.25" customHeight="1">
      <c r="A63" s="15"/>
      <c r="B63" s="579"/>
      <c r="C63" s="18" t="s">
        <v>58</v>
      </c>
      <c r="D63" s="581"/>
      <c r="E63" s="581"/>
      <c r="F63" s="17" t="s">
        <v>58</v>
      </c>
      <c r="G63" s="584"/>
      <c r="H63" s="585"/>
      <c r="I63" s="276"/>
      <c r="J63" s="16"/>
      <c r="K63" s="16"/>
      <c r="L63" s="16"/>
      <c r="M63" s="16"/>
      <c r="N63" s="273"/>
    </row>
    <row r="64" spans="1:16" ht="33" customHeight="1">
      <c r="A64" s="15"/>
      <c r="B64" s="580"/>
      <c r="C64" s="18" t="s">
        <v>59</v>
      </c>
      <c r="D64" s="581"/>
      <c r="E64" s="581"/>
      <c r="F64" s="17" t="s">
        <v>59</v>
      </c>
      <c r="G64" s="586"/>
      <c r="H64" s="587"/>
      <c r="I64" s="277"/>
      <c r="J64" s="16"/>
      <c r="K64" s="16"/>
      <c r="L64" s="16"/>
      <c r="M64" s="16"/>
      <c r="N64" s="273"/>
    </row>
  </sheetData>
  <mergeCells count="25">
    <mergeCell ref="B13:C13"/>
    <mergeCell ref="B34:C34"/>
    <mergeCell ref="B59:N59"/>
    <mergeCell ref="B62:B64"/>
    <mergeCell ref="D62:E64"/>
    <mergeCell ref="G62:H62"/>
    <mergeCell ref="G63:H63"/>
    <mergeCell ref="G64:H6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3:N3"/>
    <mergeCell ref="B4:N4"/>
    <mergeCell ref="B5:N5"/>
    <mergeCell ref="B6:B7"/>
    <mergeCell ref="C6:E7"/>
    <mergeCell ref="F6:G7"/>
    <mergeCell ref="H6:N7"/>
  </mergeCells>
  <phoneticPr fontId="39" type="noConversion"/>
  <printOptions horizontalCentered="1"/>
  <pageMargins left="0" right="0" top="1" bottom="1" header="0" footer="0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2:T32"/>
  <sheetViews>
    <sheetView topLeftCell="A12" workbookViewId="0">
      <selection activeCell="C3" sqref="C3:T31"/>
    </sheetView>
  </sheetViews>
  <sheetFormatPr defaultRowHeight="15"/>
  <cols>
    <col min="1" max="1" width="3.28515625" style="3" customWidth="1"/>
    <col min="2" max="2" width="2" style="3" customWidth="1"/>
    <col min="3" max="3" width="7.5703125" style="3" customWidth="1"/>
    <col min="4" max="4" width="1.28515625" style="3" customWidth="1"/>
    <col min="5" max="5" width="7.85546875" style="3" customWidth="1"/>
    <col min="6" max="6" width="18.85546875" style="3" customWidth="1"/>
    <col min="7" max="7" width="8.140625" style="3" customWidth="1"/>
    <col min="8" max="8" width="19.42578125" style="3" customWidth="1"/>
    <col min="9" max="9" width="10.42578125" style="3" customWidth="1"/>
    <col min="10" max="10" width="13.140625" style="3" customWidth="1"/>
    <col min="11" max="11" width="10" style="3" customWidth="1"/>
    <col min="12" max="12" width="12.42578125" style="3" customWidth="1"/>
    <col min="13" max="13" width="10.7109375" style="3" customWidth="1"/>
    <col min="14" max="14" width="11.85546875" style="3" customWidth="1"/>
    <col min="15" max="15" width="12" style="3" customWidth="1"/>
    <col min="16" max="16" width="9.5703125" style="3" customWidth="1"/>
    <col min="17" max="17" width="10.85546875" style="3" customWidth="1"/>
    <col min="18" max="18" width="11.140625" style="3" customWidth="1"/>
    <col min="19" max="19" width="11.42578125" style="3" customWidth="1"/>
    <col min="20" max="20" width="12.85546875" style="3" customWidth="1"/>
    <col min="21" max="16384" width="9.140625" style="3"/>
  </cols>
  <sheetData>
    <row r="2" spans="1:20" ht="20.100000000000001" customHeight="1">
      <c r="A2" s="4"/>
      <c r="B2" s="4"/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8" customHeight="1">
      <c r="A3" s="4"/>
      <c r="B3" s="4"/>
      <c r="C3" s="527" t="s">
        <v>197</v>
      </c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4"/>
    </row>
    <row r="4" spans="1:20" ht="21" customHeight="1" thickBot="1">
      <c r="A4" s="4"/>
      <c r="B4" s="4"/>
      <c r="C4" s="528" t="s">
        <v>282</v>
      </c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</row>
    <row r="5" spans="1:20" ht="15" customHeight="1" thickTop="1" thickBot="1">
      <c r="A5" s="529"/>
      <c r="B5" s="529"/>
      <c r="C5" s="530" t="s">
        <v>88</v>
      </c>
      <c r="D5" s="532" t="s">
        <v>23</v>
      </c>
      <c r="E5" s="532"/>
      <c r="F5" s="532" t="s">
        <v>104</v>
      </c>
      <c r="G5" s="532" t="s">
        <v>87</v>
      </c>
      <c r="H5" s="534" t="s">
        <v>86</v>
      </c>
      <c r="I5" s="532" t="s">
        <v>4</v>
      </c>
      <c r="J5" s="532" t="s">
        <v>85</v>
      </c>
      <c r="K5" s="536" t="s">
        <v>84</v>
      </c>
      <c r="L5" s="536"/>
      <c r="M5" s="536"/>
      <c r="N5" s="536"/>
      <c r="O5" s="536"/>
      <c r="P5" s="536"/>
      <c r="Q5" s="536"/>
      <c r="R5" s="536"/>
      <c r="S5" s="536"/>
      <c r="T5" s="536"/>
    </row>
    <row r="6" spans="1:20" ht="15" customHeight="1" thickTop="1" thickBot="1">
      <c r="A6" s="529"/>
      <c r="B6" s="529"/>
      <c r="C6" s="531"/>
      <c r="D6" s="533"/>
      <c r="E6" s="533"/>
      <c r="F6" s="533"/>
      <c r="G6" s="533"/>
      <c r="H6" s="535"/>
      <c r="I6" s="533"/>
      <c r="J6" s="533"/>
      <c r="K6" s="8" t="s">
        <v>46</v>
      </c>
      <c r="L6" s="8" t="s">
        <v>48</v>
      </c>
      <c r="M6" s="8" t="s">
        <v>31</v>
      </c>
      <c r="N6" s="8" t="s">
        <v>33</v>
      </c>
      <c r="O6" s="8" t="s">
        <v>35</v>
      </c>
      <c r="P6" s="8" t="s">
        <v>37</v>
      </c>
      <c r="Q6" s="8" t="s">
        <v>39</v>
      </c>
      <c r="R6" s="8" t="s">
        <v>41</v>
      </c>
      <c r="S6" s="115" t="s">
        <v>43</v>
      </c>
      <c r="T6" s="30" t="s">
        <v>67</v>
      </c>
    </row>
    <row r="7" spans="1:20" ht="51" customHeight="1" thickTop="1">
      <c r="A7" s="4"/>
      <c r="B7" s="4"/>
      <c r="C7" s="590"/>
      <c r="D7" s="589"/>
      <c r="E7" s="589"/>
      <c r="F7" s="589"/>
      <c r="G7" s="589"/>
      <c r="H7" s="588"/>
      <c r="I7" s="29" t="s">
        <v>83</v>
      </c>
      <c r="J7" s="589"/>
      <c r="K7" s="28" t="s">
        <v>170</v>
      </c>
      <c r="L7" s="28" t="s">
        <v>169</v>
      </c>
      <c r="M7" s="28" t="s">
        <v>80</v>
      </c>
      <c r="N7" s="28" t="s">
        <v>168</v>
      </c>
      <c r="O7" s="28" t="s">
        <v>167</v>
      </c>
      <c r="P7" s="28" t="s">
        <v>166</v>
      </c>
      <c r="Q7" s="28" t="s">
        <v>165</v>
      </c>
      <c r="R7" s="28" t="s">
        <v>164</v>
      </c>
      <c r="S7" s="116" t="s">
        <v>74</v>
      </c>
      <c r="T7" s="27" t="s">
        <v>67</v>
      </c>
    </row>
    <row r="8" spans="1:20" ht="23.1" customHeight="1">
      <c r="A8" s="4"/>
      <c r="B8" s="4"/>
      <c r="C8" s="235">
        <v>87</v>
      </c>
      <c r="D8" s="592" t="s">
        <v>200</v>
      </c>
      <c r="E8" s="592"/>
      <c r="F8" s="238" t="s">
        <v>217</v>
      </c>
      <c r="G8" s="237" t="s">
        <v>73</v>
      </c>
      <c r="H8" s="238" t="s">
        <v>72</v>
      </c>
      <c r="I8" s="237">
        <v>2025</v>
      </c>
      <c r="J8" s="236" t="s">
        <v>69</v>
      </c>
      <c r="K8" s="239">
        <v>0</v>
      </c>
      <c r="L8" s="239">
        <v>1000000</v>
      </c>
      <c r="M8" s="239">
        <v>17340000</v>
      </c>
      <c r="N8" s="239">
        <v>2685000</v>
      </c>
      <c r="O8" s="239">
        <v>9575000</v>
      </c>
      <c r="P8" s="239">
        <v>0</v>
      </c>
      <c r="Q8" s="239">
        <v>113000000</v>
      </c>
      <c r="R8" s="239">
        <v>0</v>
      </c>
      <c r="S8" s="239">
        <v>200000</v>
      </c>
      <c r="T8" s="240">
        <f>SUM(L8:S8)</f>
        <v>143800000</v>
      </c>
    </row>
    <row r="9" spans="1:20" ht="23.1" customHeight="1">
      <c r="A9" s="4"/>
      <c r="B9" s="4"/>
      <c r="C9" s="241">
        <v>87</v>
      </c>
      <c r="D9" s="591" t="s">
        <v>200</v>
      </c>
      <c r="E9" s="591"/>
      <c r="F9" s="244" t="s">
        <v>217</v>
      </c>
      <c r="G9" s="243" t="s">
        <v>73</v>
      </c>
      <c r="H9" s="244" t="s">
        <v>72</v>
      </c>
      <c r="I9" s="243">
        <v>2025</v>
      </c>
      <c r="J9" s="242" t="s">
        <v>68</v>
      </c>
      <c r="K9" s="245"/>
      <c r="L9" s="245">
        <v>1000000</v>
      </c>
      <c r="M9" s="245">
        <v>17240000</v>
      </c>
      <c r="N9" s="245">
        <v>2785000</v>
      </c>
      <c r="O9" s="245">
        <v>9575000</v>
      </c>
      <c r="P9" s="245">
        <v>0</v>
      </c>
      <c r="Q9" s="245">
        <v>113000000</v>
      </c>
      <c r="R9" s="245">
        <v>0</v>
      </c>
      <c r="S9" s="245">
        <v>200000</v>
      </c>
      <c r="T9" s="246">
        <f t="shared" ref="T9:T10" si="0">SUM(L9:S9)</f>
        <v>143800000</v>
      </c>
    </row>
    <row r="10" spans="1:20" ht="23.1" customHeight="1">
      <c r="A10" s="4"/>
      <c r="B10" s="4"/>
      <c r="C10" s="241">
        <v>87</v>
      </c>
      <c r="D10" s="591" t="s">
        <v>200</v>
      </c>
      <c r="E10" s="591"/>
      <c r="F10" s="244" t="s">
        <v>217</v>
      </c>
      <c r="G10" s="243" t="s">
        <v>73</v>
      </c>
      <c r="H10" s="244" t="s">
        <v>72</v>
      </c>
      <c r="I10" s="243">
        <v>2025</v>
      </c>
      <c r="J10" s="242" t="s">
        <v>64</v>
      </c>
      <c r="K10" s="245"/>
      <c r="L10" s="245"/>
      <c r="M10" s="245">
        <v>11227540</v>
      </c>
      <c r="N10" s="245">
        <v>1840480</v>
      </c>
      <c r="O10" s="245">
        <v>3609134</v>
      </c>
      <c r="P10" s="245">
        <v>0</v>
      </c>
      <c r="Q10" s="245">
        <v>113000000</v>
      </c>
      <c r="R10" s="245">
        <v>0</v>
      </c>
      <c r="S10" s="245">
        <v>0</v>
      </c>
      <c r="T10" s="246">
        <f t="shared" si="0"/>
        <v>129677154</v>
      </c>
    </row>
    <row r="11" spans="1:20" ht="23.1" customHeight="1">
      <c r="A11" s="4"/>
      <c r="B11" s="4"/>
      <c r="C11" s="241">
        <v>87</v>
      </c>
      <c r="D11" s="591" t="s">
        <v>200</v>
      </c>
      <c r="E11" s="591"/>
      <c r="F11" s="244" t="s">
        <v>217</v>
      </c>
      <c r="G11" s="243" t="s">
        <v>73</v>
      </c>
      <c r="H11" s="244" t="s">
        <v>72</v>
      </c>
      <c r="I11" s="243">
        <v>2025</v>
      </c>
      <c r="J11" s="242" t="s">
        <v>62</v>
      </c>
      <c r="K11" s="245">
        <v>0</v>
      </c>
      <c r="L11" s="245">
        <v>0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  <c r="R11" s="245">
        <v>0</v>
      </c>
      <c r="S11" s="245">
        <v>0</v>
      </c>
      <c r="T11" s="246">
        <v>0</v>
      </c>
    </row>
    <row r="12" spans="1:20" ht="23.1" customHeight="1">
      <c r="A12" s="4"/>
      <c r="B12" s="4"/>
      <c r="C12" s="241">
        <v>87</v>
      </c>
      <c r="D12" s="591" t="s">
        <v>200</v>
      </c>
      <c r="E12" s="591"/>
      <c r="F12" s="244" t="s">
        <v>217</v>
      </c>
      <c r="G12" s="243" t="s">
        <v>73</v>
      </c>
      <c r="H12" s="244" t="s">
        <v>71</v>
      </c>
      <c r="I12" s="243">
        <v>2025</v>
      </c>
      <c r="J12" s="242" t="s">
        <v>69</v>
      </c>
      <c r="K12" s="245">
        <v>0</v>
      </c>
      <c r="L12" s="245">
        <v>0</v>
      </c>
      <c r="M12" s="245">
        <v>0</v>
      </c>
      <c r="N12" s="245">
        <v>0</v>
      </c>
      <c r="O12" s="245">
        <v>0</v>
      </c>
      <c r="P12" s="245">
        <v>0</v>
      </c>
      <c r="Q12" s="245">
        <v>0</v>
      </c>
      <c r="R12" s="245">
        <v>0</v>
      </c>
      <c r="S12" s="245">
        <v>0</v>
      </c>
      <c r="T12" s="246">
        <v>0</v>
      </c>
    </row>
    <row r="13" spans="1:20" ht="23.1" customHeight="1">
      <c r="A13" s="4"/>
      <c r="B13" s="4"/>
      <c r="C13" s="241">
        <v>87</v>
      </c>
      <c r="D13" s="591" t="s">
        <v>200</v>
      </c>
      <c r="E13" s="591"/>
      <c r="F13" s="244" t="s">
        <v>217</v>
      </c>
      <c r="G13" s="243" t="s">
        <v>73</v>
      </c>
      <c r="H13" s="244" t="s">
        <v>71</v>
      </c>
      <c r="I13" s="243">
        <v>2025</v>
      </c>
      <c r="J13" s="242" t="s">
        <v>68</v>
      </c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5">
        <v>0</v>
      </c>
      <c r="S13" s="245">
        <v>0</v>
      </c>
      <c r="T13" s="246">
        <v>0</v>
      </c>
    </row>
    <row r="14" spans="1:20" ht="23.1" customHeight="1">
      <c r="A14" s="4"/>
      <c r="B14" s="4"/>
      <c r="C14" s="241">
        <v>87</v>
      </c>
      <c r="D14" s="591" t="s">
        <v>200</v>
      </c>
      <c r="E14" s="591"/>
      <c r="F14" s="244" t="s">
        <v>217</v>
      </c>
      <c r="G14" s="243" t="s">
        <v>73</v>
      </c>
      <c r="H14" s="244" t="s">
        <v>71</v>
      </c>
      <c r="I14" s="243">
        <v>2025</v>
      </c>
      <c r="J14" s="242" t="s">
        <v>64</v>
      </c>
      <c r="K14" s="245">
        <v>0</v>
      </c>
      <c r="L14" s="245">
        <v>0</v>
      </c>
      <c r="M14" s="245"/>
      <c r="N14" s="245">
        <v>0</v>
      </c>
      <c r="O14" s="245">
        <v>0</v>
      </c>
      <c r="P14" s="245">
        <v>0</v>
      </c>
      <c r="Q14" s="245">
        <v>0</v>
      </c>
      <c r="R14" s="245">
        <v>0</v>
      </c>
      <c r="S14" s="245">
        <v>0</v>
      </c>
      <c r="T14" s="246">
        <v>0</v>
      </c>
    </row>
    <row r="15" spans="1:20" ht="23.1" customHeight="1">
      <c r="A15" s="4"/>
      <c r="B15" s="4"/>
      <c r="C15" s="241">
        <v>87</v>
      </c>
      <c r="D15" s="591" t="s">
        <v>200</v>
      </c>
      <c r="E15" s="591"/>
      <c r="F15" s="244" t="s">
        <v>217</v>
      </c>
      <c r="G15" s="243" t="s">
        <v>73</v>
      </c>
      <c r="H15" s="244" t="s">
        <v>71</v>
      </c>
      <c r="I15" s="243">
        <v>2025</v>
      </c>
      <c r="J15" s="242" t="s">
        <v>62</v>
      </c>
      <c r="K15" s="245">
        <v>0</v>
      </c>
      <c r="L15" s="245">
        <v>0</v>
      </c>
      <c r="M15" s="245">
        <v>0</v>
      </c>
      <c r="N15" s="245">
        <v>0</v>
      </c>
      <c r="O15" s="245">
        <v>0</v>
      </c>
      <c r="P15" s="245">
        <v>0</v>
      </c>
      <c r="Q15" s="245">
        <v>0</v>
      </c>
      <c r="R15" s="245">
        <v>0</v>
      </c>
      <c r="S15" s="245">
        <v>0</v>
      </c>
      <c r="T15" s="246">
        <v>0</v>
      </c>
    </row>
    <row r="16" spans="1:20" ht="23.1" customHeight="1">
      <c r="A16" s="4"/>
      <c r="B16" s="4"/>
      <c r="C16" s="241">
        <v>87</v>
      </c>
      <c r="D16" s="591" t="s">
        <v>200</v>
      </c>
      <c r="E16" s="591"/>
      <c r="F16" s="244" t="s">
        <v>217</v>
      </c>
      <c r="G16" s="243" t="s">
        <v>73</v>
      </c>
      <c r="H16" s="244" t="s">
        <v>70</v>
      </c>
      <c r="I16" s="243">
        <v>2025</v>
      </c>
      <c r="J16" s="242" t="s">
        <v>69</v>
      </c>
      <c r="K16" s="245">
        <v>0</v>
      </c>
      <c r="L16" s="245">
        <v>0</v>
      </c>
      <c r="M16" s="245">
        <v>0</v>
      </c>
      <c r="N16" s="245">
        <v>0</v>
      </c>
      <c r="O16" s="245">
        <v>0</v>
      </c>
      <c r="P16" s="245">
        <v>0</v>
      </c>
      <c r="Q16" s="245">
        <v>0</v>
      </c>
      <c r="R16" s="245">
        <v>0</v>
      </c>
      <c r="S16" s="245">
        <v>0</v>
      </c>
      <c r="T16" s="246">
        <v>0</v>
      </c>
    </row>
    <row r="17" spans="1:20" ht="23.1" customHeight="1">
      <c r="A17" s="4"/>
      <c r="B17" s="4"/>
      <c r="C17" s="241">
        <v>87</v>
      </c>
      <c r="D17" s="591" t="s">
        <v>200</v>
      </c>
      <c r="E17" s="591"/>
      <c r="F17" s="244" t="s">
        <v>217</v>
      </c>
      <c r="G17" s="243" t="s">
        <v>73</v>
      </c>
      <c r="H17" s="244" t="s">
        <v>70</v>
      </c>
      <c r="I17" s="243">
        <v>2025</v>
      </c>
      <c r="J17" s="242" t="s">
        <v>68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5">
        <v>0</v>
      </c>
      <c r="Q17" s="245">
        <v>0</v>
      </c>
      <c r="R17" s="245">
        <v>0</v>
      </c>
      <c r="S17" s="245">
        <v>0</v>
      </c>
      <c r="T17" s="246">
        <v>0</v>
      </c>
    </row>
    <row r="18" spans="1:20" ht="23.1" customHeight="1">
      <c r="A18" s="4"/>
      <c r="B18" s="4"/>
      <c r="C18" s="241">
        <v>87</v>
      </c>
      <c r="D18" s="591" t="s">
        <v>200</v>
      </c>
      <c r="E18" s="591"/>
      <c r="F18" s="244" t="s">
        <v>217</v>
      </c>
      <c r="G18" s="243" t="s">
        <v>73</v>
      </c>
      <c r="H18" s="244" t="s">
        <v>70</v>
      </c>
      <c r="I18" s="243">
        <v>2025</v>
      </c>
      <c r="J18" s="242" t="s">
        <v>64</v>
      </c>
      <c r="K18" s="245">
        <v>0</v>
      </c>
      <c r="L18" s="245">
        <v>0</v>
      </c>
      <c r="M18" s="245">
        <v>0</v>
      </c>
      <c r="N18" s="245">
        <v>0</v>
      </c>
      <c r="O18" s="245">
        <v>0</v>
      </c>
      <c r="P18" s="245">
        <v>0</v>
      </c>
      <c r="Q18" s="245">
        <v>0</v>
      </c>
      <c r="R18" s="245">
        <v>0</v>
      </c>
      <c r="S18" s="245">
        <v>0</v>
      </c>
      <c r="T18" s="246">
        <v>0</v>
      </c>
    </row>
    <row r="19" spans="1:20" ht="23.1" customHeight="1">
      <c r="A19" s="4"/>
      <c r="B19" s="4"/>
      <c r="C19" s="241">
        <v>87</v>
      </c>
      <c r="D19" s="591" t="s">
        <v>200</v>
      </c>
      <c r="E19" s="591"/>
      <c r="F19" s="244" t="s">
        <v>217</v>
      </c>
      <c r="G19" s="243" t="s">
        <v>73</v>
      </c>
      <c r="H19" s="244" t="s">
        <v>70</v>
      </c>
      <c r="I19" s="243">
        <v>2025</v>
      </c>
      <c r="J19" s="242" t="s">
        <v>62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  <c r="R19" s="245">
        <v>0</v>
      </c>
      <c r="S19" s="245">
        <v>0</v>
      </c>
      <c r="T19" s="246">
        <v>0</v>
      </c>
    </row>
    <row r="20" spans="1:20" ht="23.1" customHeight="1">
      <c r="A20" s="4"/>
      <c r="B20" s="4"/>
      <c r="C20" s="241">
        <v>87</v>
      </c>
      <c r="D20" s="591" t="s">
        <v>200</v>
      </c>
      <c r="E20" s="591"/>
      <c r="F20" s="244" t="s">
        <v>217</v>
      </c>
      <c r="G20" s="243" t="s">
        <v>73</v>
      </c>
      <c r="H20" s="244" t="s">
        <v>67</v>
      </c>
      <c r="I20" s="243">
        <v>2025</v>
      </c>
      <c r="J20" s="242" t="s">
        <v>69</v>
      </c>
      <c r="K20" s="245">
        <v>0</v>
      </c>
      <c r="L20" s="245">
        <v>1000000</v>
      </c>
      <c r="M20" s="245">
        <v>17340000</v>
      </c>
      <c r="N20" s="245">
        <v>2685000</v>
      </c>
      <c r="O20" s="245">
        <v>9575000</v>
      </c>
      <c r="P20" s="245">
        <v>0</v>
      </c>
      <c r="Q20" s="245">
        <v>113000000</v>
      </c>
      <c r="R20" s="245">
        <v>0</v>
      </c>
      <c r="S20" s="245">
        <v>200000</v>
      </c>
      <c r="T20" s="246">
        <f>SUM(K20:S20)</f>
        <v>143800000</v>
      </c>
    </row>
    <row r="21" spans="1:20" ht="23.1" customHeight="1">
      <c r="A21" s="4"/>
      <c r="B21" s="4"/>
      <c r="C21" s="241">
        <v>87</v>
      </c>
      <c r="D21" s="591" t="s">
        <v>200</v>
      </c>
      <c r="E21" s="591"/>
      <c r="F21" s="244" t="s">
        <v>217</v>
      </c>
      <c r="G21" s="243" t="s">
        <v>73</v>
      </c>
      <c r="H21" s="244" t="s">
        <v>67</v>
      </c>
      <c r="I21" s="243">
        <v>2025</v>
      </c>
      <c r="J21" s="242" t="s">
        <v>68</v>
      </c>
      <c r="K21" s="245"/>
      <c r="L21" s="245">
        <v>1000000</v>
      </c>
      <c r="M21" s="245">
        <v>17240000</v>
      </c>
      <c r="N21" s="245">
        <v>2785000</v>
      </c>
      <c r="O21" s="245">
        <v>9575000</v>
      </c>
      <c r="P21" s="245">
        <v>0</v>
      </c>
      <c r="Q21" s="245">
        <v>113000000</v>
      </c>
      <c r="R21" s="245">
        <v>0</v>
      </c>
      <c r="S21" s="245">
        <v>200000</v>
      </c>
      <c r="T21" s="246">
        <f>SUM(K21:S21)</f>
        <v>143800000</v>
      </c>
    </row>
    <row r="22" spans="1:20" ht="23.1" customHeight="1">
      <c r="A22" s="4"/>
      <c r="B22" s="4"/>
      <c r="C22" s="241">
        <v>87</v>
      </c>
      <c r="D22" s="591" t="s">
        <v>200</v>
      </c>
      <c r="E22" s="591"/>
      <c r="F22" s="244" t="s">
        <v>217</v>
      </c>
      <c r="G22" s="243" t="s">
        <v>73</v>
      </c>
      <c r="H22" s="244" t="s">
        <v>67</v>
      </c>
      <c r="I22" s="243">
        <v>2025</v>
      </c>
      <c r="J22" s="242" t="s">
        <v>64</v>
      </c>
      <c r="K22" s="245"/>
      <c r="L22" s="245"/>
      <c r="M22" s="245">
        <v>11227540</v>
      </c>
      <c r="N22" s="245">
        <v>1840480</v>
      </c>
      <c r="O22" s="245">
        <v>3609134</v>
      </c>
      <c r="P22" s="245">
        <v>0</v>
      </c>
      <c r="Q22" s="245">
        <v>113000000</v>
      </c>
      <c r="R22" s="245">
        <v>0</v>
      </c>
      <c r="S22" s="245">
        <v>0</v>
      </c>
      <c r="T22" s="246">
        <f>SUM(K22:S22)</f>
        <v>129677154</v>
      </c>
    </row>
    <row r="23" spans="1:20" ht="23.1" customHeight="1">
      <c r="A23" s="4"/>
      <c r="B23" s="4"/>
      <c r="C23" s="241">
        <v>87</v>
      </c>
      <c r="D23" s="591" t="s">
        <v>200</v>
      </c>
      <c r="E23" s="591"/>
      <c r="F23" s="244" t="s">
        <v>217</v>
      </c>
      <c r="G23" s="243" t="s">
        <v>73</v>
      </c>
      <c r="H23" s="244" t="s">
        <v>67</v>
      </c>
      <c r="I23" s="243">
        <v>2025</v>
      </c>
      <c r="J23" s="242" t="s">
        <v>62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6">
        <v>0</v>
      </c>
    </row>
    <row r="24" spans="1:20" s="284" customFormat="1" ht="30.75" customHeight="1">
      <c r="A24" s="280"/>
      <c r="B24" s="280"/>
      <c r="C24" s="281">
        <v>87</v>
      </c>
      <c r="D24" s="593" t="s">
        <v>200</v>
      </c>
      <c r="E24" s="593"/>
      <c r="F24" s="283" t="s">
        <v>217</v>
      </c>
      <c r="G24" s="243" t="s">
        <v>73</v>
      </c>
      <c r="H24" s="283" t="s">
        <v>66</v>
      </c>
      <c r="I24" s="243">
        <v>2025</v>
      </c>
      <c r="J24" s="282"/>
      <c r="K24" s="349">
        <v>0</v>
      </c>
      <c r="L24" s="349">
        <f t="shared" ref="L24:M24" si="1">L21-L22</f>
        <v>1000000</v>
      </c>
      <c r="M24" s="349">
        <f t="shared" si="1"/>
        <v>6012460</v>
      </c>
      <c r="N24" s="349">
        <f>N21-N22</f>
        <v>944520</v>
      </c>
      <c r="O24" s="349">
        <f>O21-O22</f>
        <v>5965866</v>
      </c>
      <c r="P24" s="349"/>
      <c r="Q24" s="349">
        <f>Q21-Q22</f>
        <v>0</v>
      </c>
      <c r="R24" s="349"/>
      <c r="S24" s="349">
        <f>S21-S22</f>
        <v>200000</v>
      </c>
      <c r="T24" s="492">
        <f>T21-T22</f>
        <v>14122846</v>
      </c>
    </row>
    <row r="25" spans="1:20" s="284" customFormat="1" ht="21.75" customHeight="1">
      <c r="A25" s="280"/>
      <c r="B25" s="280"/>
      <c r="C25" s="281">
        <v>87</v>
      </c>
      <c r="D25" s="593" t="s">
        <v>200</v>
      </c>
      <c r="E25" s="593"/>
      <c r="F25" s="283" t="s">
        <v>217</v>
      </c>
      <c r="G25" s="243" t="s">
        <v>73</v>
      </c>
      <c r="H25" s="282" t="s">
        <v>65</v>
      </c>
      <c r="I25" s="243">
        <v>2025</v>
      </c>
      <c r="J25" s="282"/>
      <c r="K25" s="322"/>
      <c r="L25" s="349">
        <v>0</v>
      </c>
      <c r="M25" s="349">
        <v>65</v>
      </c>
      <c r="N25" s="349">
        <v>66</v>
      </c>
      <c r="O25" s="349">
        <v>38</v>
      </c>
      <c r="P25" s="349"/>
      <c r="Q25" s="349">
        <v>100</v>
      </c>
      <c r="R25" s="349"/>
      <c r="S25" s="349">
        <v>0</v>
      </c>
      <c r="T25" s="486" t="s">
        <v>284</v>
      </c>
    </row>
    <row r="26" spans="1:20" ht="32.25" customHeight="1">
      <c r="A26" s="4"/>
      <c r="B26" s="4"/>
      <c r="C26" s="247">
        <v>87</v>
      </c>
      <c r="D26" s="594" t="s">
        <v>200</v>
      </c>
      <c r="E26" s="594"/>
      <c r="F26" s="402" t="s">
        <v>217</v>
      </c>
      <c r="G26" s="248" t="s">
        <v>73</v>
      </c>
      <c r="H26" s="249" t="s">
        <v>163</v>
      </c>
      <c r="I26" s="248">
        <v>2025</v>
      </c>
      <c r="J26" s="250" t="s">
        <v>64</v>
      </c>
      <c r="K26" s="251">
        <v>0</v>
      </c>
      <c r="L26" s="251">
        <v>0</v>
      </c>
      <c r="M26" s="251">
        <v>0</v>
      </c>
      <c r="N26" s="251"/>
      <c r="O26" s="251"/>
      <c r="P26" s="251">
        <v>0</v>
      </c>
      <c r="Q26" s="251">
        <v>0</v>
      </c>
      <c r="R26" s="251">
        <v>0</v>
      </c>
      <c r="S26" s="251">
        <v>0</v>
      </c>
      <c r="T26" s="252"/>
    </row>
    <row r="27" spans="1:20" ht="32.25" customHeight="1">
      <c r="A27" s="4"/>
      <c r="B27" s="4"/>
      <c r="C27" s="104"/>
      <c r="D27" s="104"/>
      <c r="E27" s="104"/>
      <c r="G27" s="104"/>
      <c r="H27" s="105"/>
      <c r="I27" s="104"/>
      <c r="J27" s="106"/>
      <c r="K27" s="279"/>
      <c r="L27" s="279"/>
      <c r="M27" s="279"/>
      <c r="N27" s="279"/>
      <c r="O27" s="279"/>
      <c r="P27" s="279"/>
      <c r="Q27" s="279"/>
      <c r="R27" s="279"/>
      <c r="S27" s="279"/>
      <c r="T27" s="279"/>
    </row>
    <row r="28" spans="1:20" ht="24.95" customHeight="1">
      <c r="A28" s="4"/>
      <c r="B28" s="350"/>
      <c r="C28" s="350"/>
      <c r="D28" s="35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8" customHeight="1">
      <c r="A29" s="4"/>
      <c r="B29" s="4"/>
      <c r="C29" s="4"/>
      <c r="D29" s="4"/>
      <c r="E29" s="4"/>
      <c r="F29" s="595" t="s">
        <v>61</v>
      </c>
      <c r="G29" s="5" t="s">
        <v>57</v>
      </c>
      <c r="H29" s="542"/>
      <c r="I29" s="542"/>
      <c r="J29" s="595" t="s">
        <v>56</v>
      </c>
      <c r="K29" s="5" t="s">
        <v>57</v>
      </c>
      <c r="L29" s="542"/>
      <c r="M29" s="542"/>
      <c r="N29" s="4"/>
      <c r="O29" s="4"/>
      <c r="P29" s="4"/>
      <c r="Q29" s="4"/>
      <c r="R29" s="4"/>
      <c r="S29" s="4"/>
      <c r="T29" s="4"/>
    </row>
    <row r="30" spans="1:20" ht="24" customHeight="1">
      <c r="A30" s="4"/>
      <c r="B30" s="4"/>
      <c r="C30" s="4"/>
      <c r="D30" s="4"/>
      <c r="E30" s="4"/>
      <c r="F30" s="595"/>
      <c r="G30" s="5" t="s">
        <v>58</v>
      </c>
      <c r="H30" s="542"/>
      <c r="I30" s="542"/>
      <c r="J30" s="595"/>
      <c r="K30" s="5" t="s">
        <v>58</v>
      </c>
      <c r="L30" s="542"/>
      <c r="M30" s="542"/>
      <c r="N30" s="4"/>
      <c r="O30" s="4"/>
      <c r="P30" s="4"/>
      <c r="Q30" s="4"/>
      <c r="R30" s="4"/>
      <c r="S30" s="4"/>
      <c r="T30" s="4"/>
    </row>
    <row r="31" spans="1:20" ht="27.75" customHeight="1">
      <c r="A31" s="4"/>
      <c r="B31" s="4"/>
      <c r="C31" s="4"/>
      <c r="D31" s="4"/>
      <c r="E31" s="4"/>
      <c r="F31" s="595"/>
      <c r="G31" s="5" t="s">
        <v>59</v>
      </c>
      <c r="H31" s="542"/>
      <c r="I31" s="542"/>
      <c r="J31" s="595"/>
      <c r="K31" s="5" t="s">
        <v>59</v>
      </c>
      <c r="L31" s="542"/>
      <c r="M31" s="542"/>
      <c r="N31" s="4"/>
      <c r="O31" s="4"/>
      <c r="P31" s="4"/>
      <c r="Q31" s="4"/>
      <c r="R31" s="4"/>
      <c r="S31" s="4"/>
      <c r="T31" s="4"/>
    </row>
    <row r="32" spans="1:20" ht="24.95" customHeight="1">
      <c r="A32" s="4"/>
      <c r="B32" s="4"/>
      <c r="C32" s="538"/>
      <c r="D32" s="538"/>
      <c r="E32" s="53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39">
    <mergeCell ref="C32:E32"/>
    <mergeCell ref="D26:E26"/>
    <mergeCell ref="F29:F31"/>
    <mergeCell ref="H29:I29"/>
    <mergeCell ref="J29:J31"/>
    <mergeCell ref="L29:M29"/>
    <mergeCell ref="H30:I30"/>
    <mergeCell ref="L30:M30"/>
    <mergeCell ref="H31:I31"/>
    <mergeCell ref="L31:M31"/>
    <mergeCell ref="D23:E23"/>
    <mergeCell ref="D24:E24"/>
    <mergeCell ref="D25:E25"/>
    <mergeCell ref="D20:E20"/>
    <mergeCell ref="D21:E21"/>
    <mergeCell ref="D22:E22"/>
    <mergeCell ref="D17:E17"/>
    <mergeCell ref="D18:E18"/>
    <mergeCell ref="D19:E19"/>
    <mergeCell ref="D14:E14"/>
    <mergeCell ref="D15:E15"/>
    <mergeCell ref="D16:E16"/>
    <mergeCell ref="D11:E11"/>
    <mergeCell ref="D12:E12"/>
    <mergeCell ref="D13:E13"/>
    <mergeCell ref="D8:E8"/>
    <mergeCell ref="D9:E9"/>
    <mergeCell ref="D10:E10"/>
    <mergeCell ref="A5:B6"/>
    <mergeCell ref="C5:C7"/>
    <mergeCell ref="D5:E7"/>
    <mergeCell ref="F5:F7"/>
    <mergeCell ref="G5:G7"/>
    <mergeCell ref="K5:T5"/>
    <mergeCell ref="C3:S3"/>
    <mergeCell ref="C4:T4"/>
    <mergeCell ref="H5:H7"/>
    <mergeCell ref="I5:I6"/>
    <mergeCell ref="J5:J7"/>
  </mergeCells>
  <phoneticPr fontId="39" type="noConversion"/>
  <printOptions horizontalCentered="1"/>
  <pageMargins left="0" right="0" top="1" bottom="1" header="0" footer="0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2:V29"/>
  <sheetViews>
    <sheetView topLeftCell="A10" zoomScale="90" zoomScaleNormal="90" workbookViewId="0">
      <selection activeCell="B3" sqref="B3:S29"/>
    </sheetView>
  </sheetViews>
  <sheetFormatPr defaultRowHeight="15"/>
  <cols>
    <col min="1" max="1" width="3.28515625" style="20" customWidth="1"/>
    <col min="2" max="2" width="15" style="20" customWidth="1"/>
    <col min="3" max="3" width="43" style="20" customWidth="1"/>
    <col min="4" max="4" width="25.5703125" style="20" customWidth="1"/>
    <col min="5" max="5" width="7.42578125" style="20" customWidth="1"/>
    <col min="6" max="6" width="14.7109375" style="20" customWidth="1"/>
    <col min="7" max="7" width="13.28515625" style="20" customWidth="1"/>
    <col min="8" max="8" width="8.140625" style="20" customWidth="1"/>
    <col min="9" max="9" width="12.7109375" style="20" customWidth="1"/>
    <col min="10" max="10" width="11.5703125" style="20" customWidth="1"/>
    <col min="11" max="11" width="9.5703125" style="20" customWidth="1"/>
    <col min="12" max="12" width="13.140625" style="20" customWidth="1"/>
    <col min="13" max="13" width="15.28515625" style="20" customWidth="1"/>
    <col min="14" max="14" width="10.140625" style="20" customWidth="1"/>
    <col min="15" max="15" width="14.28515625" style="20" customWidth="1"/>
    <col min="16" max="16" width="14" style="20" customWidth="1"/>
    <col min="17" max="17" width="11.140625" style="20" customWidth="1"/>
    <col min="18" max="18" width="11" style="20" customWidth="1"/>
    <col min="19" max="19" width="12" style="20" customWidth="1"/>
    <col min="20" max="16384" width="9.140625" style="20"/>
  </cols>
  <sheetData>
    <row r="2" spans="1:19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287" customFormat="1" ht="16.5">
      <c r="A3" s="286"/>
      <c r="B3" s="596" t="s">
        <v>162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</row>
    <row r="4" spans="1:19">
      <c r="A4" s="21"/>
      <c r="B4" s="597" t="s">
        <v>283</v>
      </c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</row>
    <row r="5" spans="1:19" ht="15.75" thickBot="1">
      <c r="A5" s="22"/>
      <c r="B5" s="598" t="s">
        <v>0</v>
      </c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</row>
    <row r="6" spans="1:19" ht="27" customHeight="1" thickTop="1">
      <c r="A6" s="21"/>
      <c r="B6" s="26" t="s">
        <v>130</v>
      </c>
      <c r="C6" s="599" t="s">
        <v>218</v>
      </c>
      <c r="D6" s="599"/>
      <c r="E6" s="599"/>
      <c r="F6" s="25" t="s">
        <v>2</v>
      </c>
      <c r="G6" s="600">
        <v>87</v>
      </c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</row>
    <row r="7" spans="1:19">
      <c r="A7" s="21"/>
      <c r="B7" s="24" t="s">
        <v>129</v>
      </c>
      <c r="C7" s="614" t="s">
        <v>217</v>
      </c>
      <c r="D7" s="614"/>
      <c r="E7" s="614"/>
      <c r="F7" s="23" t="s">
        <v>128</v>
      </c>
      <c r="G7" s="615">
        <v>8480</v>
      </c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</row>
    <row r="8" spans="1:19">
      <c r="A8" s="21"/>
      <c r="B8" s="616" t="s">
        <v>161</v>
      </c>
      <c r="C8" s="617" t="s">
        <v>160</v>
      </c>
      <c r="D8" s="618" t="s">
        <v>159</v>
      </c>
      <c r="E8" s="619" t="s">
        <v>126</v>
      </c>
      <c r="F8" s="619"/>
      <c r="G8" s="619"/>
      <c r="H8" s="619" t="s">
        <v>158</v>
      </c>
      <c r="I8" s="619"/>
      <c r="J8" s="619"/>
      <c r="K8" s="619" t="s">
        <v>158</v>
      </c>
      <c r="L8" s="619"/>
      <c r="M8" s="619"/>
      <c r="N8" s="619" t="s">
        <v>158</v>
      </c>
      <c r="O8" s="619"/>
      <c r="P8" s="619"/>
      <c r="Q8" s="620" t="s">
        <v>157</v>
      </c>
      <c r="R8" s="620"/>
      <c r="S8" s="620"/>
    </row>
    <row r="9" spans="1:19" ht="78.75">
      <c r="A9" s="21"/>
      <c r="B9" s="616"/>
      <c r="C9" s="617"/>
      <c r="D9" s="618"/>
      <c r="E9" s="108" t="s">
        <v>156</v>
      </c>
      <c r="F9" s="109" t="s">
        <v>155</v>
      </c>
      <c r="G9" s="110" t="s">
        <v>154</v>
      </c>
      <c r="H9" s="111" t="s">
        <v>153</v>
      </c>
      <c r="I9" s="109" t="s">
        <v>152</v>
      </c>
      <c r="J9" s="112" t="s">
        <v>151</v>
      </c>
      <c r="K9" s="111" t="s">
        <v>150</v>
      </c>
      <c r="L9" s="109" t="s">
        <v>149</v>
      </c>
      <c r="M9" s="112" t="s">
        <v>148</v>
      </c>
      <c r="N9" s="111" t="s">
        <v>147</v>
      </c>
      <c r="O9" s="109" t="s">
        <v>146</v>
      </c>
      <c r="P9" s="112" t="s">
        <v>145</v>
      </c>
      <c r="Q9" s="111" t="s">
        <v>144</v>
      </c>
      <c r="R9" s="109" t="s">
        <v>143</v>
      </c>
      <c r="S9" s="113" t="s">
        <v>142</v>
      </c>
    </row>
    <row r="10" spans="1:19">
      <c r="A10" s="21"/>
      <c r="B10" s="118"/>
      <c r="C10" s="119"/>
      <c r="D10" s="120"/>
      <c r="E10" s="120" t="s">
        <v>11</v>
      </c>
      <c r="F10" s="120" t="s">
        <v>12</v>
      </c>
      <c r="G10" s="120" t="s">
        <v>13</v>
      </c>
      <c r="H10" s="120" t="s">
        <v>14</v>
      </c>
      <c r="I10" s="120" t="s">
        <v>15</v>
      </c>
      <c r="J10" s="120" t="s">
        <v>16</v>
      </c>
      <c r="K10" s="120" t="s">
        <v>141</v>
      </c>
      <c r="L10" s="120" t="s">
        <v>18</v>
      </c>
      <c r="M10" s="120" t="s">
        <v>19</v>
      </c>
      <c r="N10" s="120" t="s">
        <v>140</v>
      </c>
      <c r="O10" s="120" t="s">
        <v>139</v>
      </c>
      <c r="P10" s="120" t="s">
        <v>138</v>
      </c>
      <c r="Q10" s="120" t="s">
        <v>137</v>
      </c>
      <c r="R10" s="120" t="s">
        <v>136</v>
      </c>
      <c r="S10" s="121" t="s">
        <v>135</v>
      </c>
    </row>
    <row r="11" spans="1:19" ht="24.75" customHeight="1">
      <c r="A11" s="21"/>
      <c r="B11" s="601" t="s">
        <v>134</v>
      </c>
      <c r="C11" s="602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48"/>
      <c r="R11" s="148"/>
      <c r="S11" s="149"/>
    </row>
    <row r="12" spans="1:19" ht="20.25" customHeight="1">
      <c r="A12" s="21"/>
      <c r="B12" s="124" t="s">
        <v>204</v>
      </c>
      <c r="C12" s="154" t="s">
        <v>205</v>
      </c>
      <c r="D12" s="126" t="s">
        <v>263</v>
      </c>
      <c r="E12" s="328">
        <v>4</v>
      </c>
      <c r="F12" s="253">
        <v>132241973</v>
      </c>
      <c r="G12" s="127">
        <f>F12/E12</f>
        <v>33060493.25</v>
      </c>
      <c r="H12" s="127">
        <v>4</v>
      </c>
      <c r="I12" s="147">
        <v>133225000</v>
      </c>
      <c r="J12" s="127">
        <f>I12/H12</f>
        <v>33306250</v>
      </c>
      <c r="K12" s="127">
        <v>4</v>
      </c>
      <c r="L12" s="147">
        <v>133225000</v>
      </c>
      <c r="M12" s="254">
        <f>L12/K12</f>
        <v>33306250</v>
      </c>
      <c r="N12" s="328">
        <v>4</v>
      </c>
      <c r="O12" s="253">
        <v>126068020</v>
      </c>
      <c r="P12" s="127">
        <f>O12/N12</f>
        <v>31517005</v>
      </c>
      <c r="Q12" s="150">
        <f>P12-G12</f>
        <v>-1543488.25</v>
      </c>
      <c r="R12" s="150">
        <f>P12-J12</f>
        <v>-1789245</v>
      </c>
      <c r="S12" s="151">
        <f>P12-M12</f>
        <v>-1789245</v>
      </c>
    </row>
    <row r="13" spans="1:19" ht="30" customHeight="1">
      <c r="A13" s="21"/>
      <c r="B13" s="124" t="s">
        <v>206</v>
      </c>
      <c r="C13" s="125" t="s">
        <v>207</v>
      </c>
      <c r="D13" s="128" t="s">
        <v>219</v>
      </c>
      <c r="E13" s="403">
        <v>0.8</v>
      </c>
      <c r="F13" s="150">
        <v>3831555.3</v>
      </c>
      <c r="G13" s="150">
        <f>F13/E13</f>
        <v>4789444.1249999991</v>
      </c>
      <c r="H13" s="127">
        <v>2</v>
      </c>
      <c r="I13" s="127">
        <v>9575000</v>
      </c>
      <c r="J13" s="127">
        <f>I13/H13</f>
        <v>4787500</v>
      </c>
      <c r="K13" s="127">
        <v>2</v>
      </c>
      <c r="L13" s="127">
        <v>9575000</v>
      </c>
      <c r="M13" s="127">
        <f>L13/H13</f>
        <v>4787500</v>
      </c>
      <c r="N13" s="403">
        <v>0.8</v>
      </c>
      <c r="O13" s="150">
        <v>3609134</v>
      </c>
      <c r="P13" s="150">
        <f>O13/N13</f>
        <v>4511417.5</v>
      </c>
      <c r="Q13" s="150">
        <f>P13-G13</f>
        <v>-278026.62499999907</v>
      </c>
      <c r="R13" s="150">
        <f>P13-J13</f>
        <v>-276082.5</v>
      </c>
      <c r="S13" s="151">
        <f>P13-M13</f>
        <v>-276082.5</v>
      </c>
    </row>
    <row r="14" spans="1:19" ht="23.25" customHeight="1">
      <c r="A14" s="21"/>
      <c r="B14" s="129" t="s">
        <v>259</v>
      </c>
      <c r="C14" s="154" t="s">
        <v>258</v>
      </c>
      <c r="D14" s="128" t="s">
        <v>224</v>
      </c>
      <c r="E14" s="285"/>
      <c r="F14" s="150">
        <v>316944</v>
      </c>
      <c r="G14" s="150"/>
      <c r="H14" s="127">
        <v>2</v>
      </c>
      <c r="I14" s="127"/>
      <c r="J14" s="127"/>
      <c r="K14" s="127"/>
      <c r="L14" s="127"/>
      <c r="M14" s="127"/>
      <c r="N14" s="285"/>
      <c r="O14" s="150"/>
      <c r="P14" s="150"/>
      <c r="Q14" s="150"/>
      <c r="R14" s="150"/>
      <c r="S14" s="151"/>
    </row>
    <row r="15" spans="1:19" ht="23.25" customHeight="1">
      <c r="A15" s="21"/>
      <c r="B15" s="129" t="s">
        <v>256</v>
      </c>
      <c r="C15" s="154" t="s">
        <v>257</v>
      </c>
      <c r="D15" s="128" t="s">
        <v>223</v>
      </c>
      <c r="E15" s="285"/>
      <c r="F15" s="150">
        <v>88200</v>
      </c>
      <c r="G15" s="150"/>
      <c r="H15" s="127">
        <v>2</v>
      </c>
      <c r="I15" s="127"/>
      <c r="J15" s="127"/>
      <c r="K15" s="127"/>
      <c r="L15" s="127"/>
      <c r="M15" s="127"/>
      <c r="N15" s="285"/>
      <c r="O15" s="150"/>
      <c r="P15" s="150"/>
      <c r="Q15" s="150"/>
      <c r="R15" s="150"/>
      <c r="S15" s="151"/>
    </row>
    <row r="16" spans="1:19" ht="23.25" customHeight="1">
      <c r="A16" s="21"/>
      <c r="B16" s="129" t="s">
        <v>270</v>
      </c>
      <c r="C16" s="125" t="s">
        <v>251</v>
      </c>
      <c r="D16" s="128" t="s">
        <v>224</v>
      </c>
      <c r="E16" s="403"/>
      <c r="F16" s="150"/>
      <c r="G16" s="150"/>
      <c r="H16" s="285">
        <v>6</v>
      </c>
      <c r="I16" s="127">
        <v>1000000</v>
      </c>
      <c r="J16" s="127">
        <f>I16/H16</f>
        <v>166666.66666666666</v>
      </c>
      <c r="K16" s="285">
        <v>6</v>
      </c>
      <c r="L16" s="127">
        <v>1000000</v>
      </c>
      <c r="M16" s="127">
        <f>L16/K16</f>
        <v>166666.66666666666</v>
      </c>
      <c r="N16" s="403"/>
      <c r="O16" s="150"/>
      <c r="P16" s="150"/>
      <c r="Q16" s="150"/>
      <c r="R16" s="150"/>
      <c r="S16" s="151"/>
    </row>
    <row r="17" spans="1:22" ht="20.25" customHeight="1">
      <c r="A17" s="21"/>
      <c r="B17" s="129"/>
      <c r="C17" s="125"/>
      <c r="D17" s="130"/>
      <c r="E17" s="285"/>
      <c r="F17" s="127"/>
      <c r="G17" s="127"/>
      <c r="H17" s="127"/>
      <c r="I17" s="127"/>
      <c r="J17" s="127"/>
      <c r="K17" s="127"/>
      <c r="L17" s="127"/>
      <c r="M17" s="127"/>
      <c r="N17" s="285"/>
      <c r="O17" s="150"/>
      <c r="P17" s="150"/>
      <c r="Q17" s="150"/>
      <c r="R17" s="150">
        <f>P17-J17</f>
        <v>0</v>
      </c>
      <c r="S17" s="151">
        <f>P17-M17</f>
        <v>0</v>
      </c>
    </row>
    <row r="18" spans="1:22" ht="20.25" customHeight="1">
      <c r="A18" s="21"/>
      <c r="B18" s="129"/>
      <c r="C18" s="125"/>
      <c r="D18" s="130"/>
      <c r="E18" s="285"/>
      <c r="F18" s="127"/>
      <c r="G18" s="127"/>
      <c r="H18" s="127"/>
      <c r="I18" s="127"/>
      <c r="J18" s="127"/>
      <c r="K18" s="127"/>
      <c r="L18" s="127"/>
      <c r="M18" s="127"/>
      <c r="N18" s="285"/>
      <c r="O18" s="150"/>
      <c r="P18" s="150"/>
      <c r="Q18" s="150"/>
      <c r="R18" s="150">
        <f>P18-J18</f>
        <v>0</v>
      </c>
      <c r="S18" s="151">
        <f>P18-M18</f>
        <v>0</v>
      </c>
      <c r="V18" s="287"/>
    </row>
    <row r="19" spans="1:22" ht="20.25" customHeight="1">
      <c r="A19" s="21"/>
      <c r="B19" s="129"/>
      <c r="C19" s="125"/>
      <c r="D19" s="130"/>
      <c r="E19" s="285"/>
      <c r="F19" s="127"/>
      <c r="G19" s="127"/>
      <c r="H19" s="127"/>
      <c r="I19" s="127"/>
      <c r="J19" s="127"/>
      <c r="K19" s="127"/>
      <c r="L19" s="127"/>
      <c r="M19" s="127"/>
      <c r="N19" s="285"/>
      <c r="O19" s="150"/>
      <c r="P19" s="150"/>
      <c r="Q19" s="150"/>
      <c r="R19" s="150">
        <f>P19-J19</f>
        <v>0</v>
      </c>
      <c r="S19" s="151">
        <f>P19-M19</f>
        <v>0</v>
      </c>
    </row>
    <row r="20" spans="1:22" ht="20.25" customHeight="1">
      <c r="A20" s="21"/>
      <c r="B20" s="131" t="s">
        <v>132</v>
      </c>
      <c r="C20" s="132" t="s">
        <v>67</v>
      </c>
      <c r="D20" s="130"/>
      <c r="E20" s="285"/>
      <c r="F20" s="127">
        <f>F12+F13+F17+F18+F19</f>
        <v>136073528.30000001</v>
      </c>
      <c r="G20" s="127">
        <f>G12+G13+G17+G18+G19</f>
        <v>37849937.375</v>
      </c>
      <c r="H20" s="127"/>
      <c r="I20" s="127">
        <f>I12+I13+I16+I18+I19</f>
        <v>143800000</v>
      </c>
      <c r="J20" s="127">
        <f>J12+J13+J16+J18+J19</f>
        <v>38260416.666666664</v>
      </c>
      <c r="K20" s="127"/>
      <c r="L20" s="127">
        <f>L12+L13+L17+L18+L19</f>
        <v>142800000</v>
      </c>
      <c r="M20" s="127">
        <f>M12+M13+M17+M18+M19</f>
        <v>38093750</v>
      </c>
      <c r="N20" s="127"/>
      <c r="O20" s="127">
        <f>O12+O13+O17+O18+O19</f>
        <v>129677154</v>
      </c>
      <c r="P20" s="127">
        <f>P12+P13+P17+P18+P19</f>
        <v>36028422.5</v>
      </c>
      <c r="Q20" s="127"/>
      <c r="R20" s="127">
        <f>R12+R13+R17+R18+R19</f>
        <v>-2065327.5</v>
      </c>
      <c r="S20" s="468">
        <f>S12+S13+S17+S18+S19</f>
        <v>-2065327.5</v>
      </c>
    </row>
    <row r="21" spans="1:22" ht="25.5" customHeight="1">
      <c r="A21" s="21"/>
      <c r="B21" s="603" t="s">
        <v>133</v>
      </c>
      <c r="C21" s="604"/>
      <c r="D21" s="133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52"/>
      <c r="R21" s="152"/>
      <c r="S21" s="153"/>
    </row>
    <row r="22" spans="1:22" ht="20.25" customHeight="1">
      <c r="A22" s="21"/>
      <c r="B22" s="135"/>
      <c r="C22" s="136"/>
      <c r="D22" s="136"/>
      <c r="E22" s="137"/>
      <c r="F22" s="138"/>
      <c r="G22" s="139"/>
      <c r="H22" s="139"/>
      <c r="I22" s="138">
        <v>0</v>
      </c>
      <c r="J22" s="139"/>
      <c r="K22" s="139"/>
      <c r="L22" s="138">
        <v>0</v>
      </c>
      <c r="M22" s="139"/>
      <c r="N22" s="139"/>
      <c r="O22" s="138"/>
      <c r="P22" s="139"/>
      <c r="Q22" s="139"/>
      <c r="R22" s="139"/>
      <c r="S22" s="140"/>
    </row>
    <row r="23" spans="1:22" ht="26.25" customHeight="1">
      <c r="A23" s="21"/>
      <c r="B23" s="141" t="s">
        <v>132</v>
      </c>
      <c r="C23" s="142" t="s">
        <v>67</v>
      </c>
      <c r="D23" s="142"/>
      <c r="E23" s="143"/>
      <c r="F23" s="144">
        <f>F13+F12+F14+F15</f>
        <v>136478672.30000001</v>
      </c>
      <c r="G23" s="145"/>
      <c r="H23" s="145"/>
      <c r="I23" s="144">
        <f>I13+I12+I14+I15+I16</f>
        <v>143800000</v>
      </c>
      <c r="J23" s="144"/>
      <c r="K23" s="144"/>
      <c r="L23" s="144">
        <f t="shared" ref="L23" si="0">L13+L12+L14+L15+L16</f>
        <v>143800000</v>
      </c>
      <c r="M23" s="145"/>
      <c r="N23" s="145"/>
      <c r="O23" s="144"/>
      <c r="P23" s="145"/>
      <c r="Q23" s="145"/>
      <c r="R23" s="145"/>
      <c r="S23" s="146"/>
    </row>
    <row r="24" spans="1:22">
      <c r="A24" s="21"/>
      <c r="B24" s="605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</row>
    <row r="25" spans="1:2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22" ht="36.75" customHeight="1">
      <c r="A27" s="21"/>
      <c r="B27" s="21"/>
      <c r="C27" s="21"/>
      <c r="D27" s="612" t="s">
        <v>61</v>
      </c>
      <c r="E27" s="490" t="s">
        <v>57</v>
      </c>
      <c r="F27" s="613"/>
      <c r="G27" s="613"/>
      <c r="H27" s="613"/>
      <c r="I27" s="606" t="s">
        <v>56</v>
      </c>
      <c r="J27" s="607"/>
      <c r="K27" s="489" t="s">
        <v>57</v>
      </c>
      <c r="L27" s="613"/>
      <c r="M27" s="613"/>
      <c r="N27" s="613"/>
      <c r="O27" s="21"/>
      <c r="P27" s="21"/>
      <c r="Q27" s="21"/>
      <c r="R27" s="21"/>
      <c r="S27" s="21"/>
    </row>
    <row r="28" spans="1:22" ht="30.75" customHeight="1">
      <c r="A28" s="21"/>
      <c r="B28" s="21"/>
      <c r="C28" s="21"/>
      <c r="D28" s="612"/>
      <c r="E28" s="490" t="s">
        <v>58</v>
      </c>
      <c r="F28" s="613"/>
      <c r="G28" s="613"/>
      <c r="H28" s="613"/>
      <c r="I28" s="608"/>
      <c r="J28" s="609"/>
      <c r="K28" s="489" t="s">
        <v>58</v>
      </c>
      <c r="L28" s="613"/>
      <c r="M28" s="613"/>
      <c r="N28" s="613"/>
      <c r="O28" s="21"/>
      <c r="P28" s="21"/>
      <c r="Q28" s="21"/>
      <c r="R28" s="21"/>
      <c r="S28" s="21"/>
    </row>
    <row r="29" spans="1:22" ht="51" customHeight="1">
      <c r="A29" s="21"/>
      <c r="B29" s="21"/>
      <c r="C29" s="21"/>
      <c r="D29" s="612"/>
      <c r="E29" s="490" t="s">
        <v>59</v>
      </c>
      <c r="F29" s="613"/>
      <c r="G29" s="613"/>
      <c r="H29" s="613"/>
      <c r="I29" s="610"/>
      <c r="J29" s="611"/>
      <c r="K29" s="489" t="s">
        <v>59</v>
      </c>
      <c r="L29" s="613"/>
      <c r="M29" s="613"/>
      <c r="N29" s="613"/>
      <c r="O29" s="21"/>
      <c r="P29" s="21"/>
      <c r="Q29" s="21"/>
      <c r="R29" s="21"/>
      <c r="S29" s="21"/>
    </row>
  </sheetData>
  <mergeCells count="26">
    <mergeCell ref="C7:E7"/>
    <mergeCell ref="G7:S7"/>
    <mergeCell ref="B8:B9"/>
    <mergeCell ref="C8:C9"/>
    <mergeCell ref="D8:D9"/>
    <mergeCell ref="E8:G8"/>
    <mergeCell ref="H8:J8"/>
    <mergeCell ref="K8:M8"/>
    <mergeCell ref="N8:P8"/>
    <mergeCell ref="Q8:S8"/>
    <mergeCell ref="B11:C11"/>
    <mergeCell ref="B21:C21"/>
    <mergeCell ref="B24:S24"/>
    <mergeCell ref="I27:J29"/>
    <mergeCell ref="D27:D29"/>
    <mergeCell ref="L27:N27"/>
    <mergeCell ref="L28:N28"/>
    <mergeCell ref="L29:N29"/>
    <mergeCell ref="F27:H27"/>
    <mergeCell ref="F28:H28"/>
    <mergeCell ref="F29:H29"/>
    <mergeCell ref="B3:S3"/>
    <mergeCell ref="B4:S4"/>
    <mergeCell ref="B5:S5"/>
    <mergeCell ref="C6:E6"/>
    <mergeCell ref="G6:S6"/>
  </mergeCells>
  <phoneticPr fontId="39" type="noConversion"/>
  <pageMargins left="0" right="0" top="0" bottom="0" header="0" footer="0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2:V50"/>
  <sheetViews>
    <sheetView zoomScale="90" zoomScaleNormal="90" workbookViewId="0">
      <pane ySplit="2625" topLeftCell="A20" activePane="bottomLeft"/>
      <selection activeCell="C4" sqref="C4:U4"/>
      <selection pane="bottomLeft" activeCell="C3" sqref="A3:U25"/>
    </sheetView>
  </sheetViews>
  <sheetFormatPr defaultRowHeight="15"/>
  <cols>
    <col min="1" max="1" width="3.28515625" style="31" customWidth="1"/>
    <col min="2" max="2" width="0.140625" style="31" customWidth="1"/>
    <col min="3" max="3" width="9" style="31" customWidth="1"/>
    <col min="4" max="4" width="9.140625" style="31" customWidth="1"/>
    <col min="5" max="5" width="23.28515625" style="31" customWidth="1"/>
    <col min="6" max="6" width="8.140625" style="31" customWidth="1"/>
    <col min="7" max="7" width="27.42578125" style="31" customWidth="1"/>
    <col min="8" max="8" width="7.7109375" style="31" hidden="1" customWidth="1"/>
    <col min="9" max="9" width="18.28515625" style="31" customWidth="1"/>
    <col min="10" max="10" width="7.85546875" style="31" customWidth="1"/>
    <col min="11" max="11" width="13.85546875" style="31" customWidth="1"/>
    <col min="12" max="13" width="12.7109375" style="31" customWidth="1"/>
    <col min="14" max="14" width="11.85546875" style="31" customWidth="1"/>
    <col min="15" max="15" width="11.7109375" style="31" customWidth="1"/>
    <col min="16" max="16" width="11.85546875" style="31" customWidth="1"/>
    <col min="17" max="17" width="11.140625" style="31" customWidth="1"/>
    <col min="18" max="18" width="14.42578125" style="31" hidden="1" customWidth="1"/>
    <col min="19" max="19" width="11" style="31" customWidth="1"/>
    <col min="20" max="20" width="10.28515625" style="31" customWidth="1"/>
    <col min="21" max="21" width="10.85546875" style="31" customWidth="1"/>
    <col min="22" max="22" width="13.5703125" style="31" customWidth="1"/>
    <col min="23" max="16384" width="9.140625" style="31"/>
  </cols>
  <sheetData>
    <row r="2" spans="1:22">
      <c r="A2" s="32"/>
      <c r="B2" s="32"/>
      <c r="C2" s="4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2" ht="15.75">
      <c r="A3" s="32"/>
      <c r="B3" s="32"/>
      <c r="C3" s="626" t="s">
        <v>176</v>
      </c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</row>
    <row r="4" spans="1:22" s="289" customFormat="1" ht="15.75" thickBot="1">
      <c r="A4" s="288"/>
      <c r="B4" s="288"/>
      <c r="C4" s="627" t="s">
        <v>281</v>
      </c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</row>
    <row r="5" spans="1:22" ht="16.5" thickTop="1" thickBot="1">
      <c r="A5" s="632"/>
      <c r="B5" s="632"/>
      <c r="C5" s="633" t="s">
        <v>88</v>
      </c>
      <c r="D5" s="630" t="s">
        <v>23</v>
      </c>
      <c r="E5" s="630" t="s">
        <v>104</v>
      </c>
      <c r="F5" s="630" t="s">
        <v>175</v>
      </c>
      <c r="G5" s="628" t="s">
        <v>160</v>
      </c>
      <c r="H5" s="628"/>
      <c r="I5" s="630" t="s">
        <v>102</v>
      </c>
      <c r="J5" s="630" t="s">
        <v>174</v>
      </c>
      <c r="K5" s="621" t="s">
        <v>84</v>
      </c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2" ht="16.5" thickTop="1" thickBot="1">
      <c r="A6" s="32"/>
      <c r="B6" s="32"/>
      <c r="C6" s="633"/>
      <c r="D6" s="630"/>
      <c r="E6" s="630"/>
      <c r="F6" s="630"/>
      <c r="G6" s="628"/>
      <c r="H6" s="628"/>
      <c r="I6" s="630"/>
      <c r="J6" s="630"/>
      <c r="K6" s="622" t="s">
        <v>67</v>
      </c>
      <c r="L6" s="40" t="s">
        <v>46</v>
      </c>
      <c r="M6" s="40" t="s">
        <v>48</v>
      </c>
      <c r="N6" s="40" t="s">
        <v>31</v>
      </c>
      <c r="O6" s="40" t="s">
        <v>33</v>
      </c>
      <c r="P6" s="40" t="s">
        <v>35</v>
      </c>
      <c r="Q6" s="624" t="s">
        <v>37</v>
      </c>
      <c r="R6" s="624"/>
      <c r="S6" s="40" t="s">
        <v>39</v>
      </c>
      <c r="T6" s="40" t="s">
        <v>41</v>
      </c>
      <c r="U6" s="39" t="s">
        <v>43</v>
      </c>
    </row>
    <row r="7" spans="1:22" ht="36.75" thickTop="1">
      <c r="A7" s="32"/>
      <c r="B7" s="32"/>
      <c r="C7" s="634"/>
      <c r="D7" s="631"/>
      <c r="E7" s="631"/>
      <c r="F7" s="631"/>
      <c r="G7" s="629"/>
      <c r="H7" s="629"/>
      <c r="I7" s="631"/>
      <c r="J7" s="631"/>
      <c r="K7" s="623"/>
      <c r="L7" s="38" t="s">
        <v>82</v>
      </c>
      <c r="M7" s="38" t="s">
        <v>81</v>
      </c>
      <c r="N7" s="38" t="s">
        <v>80</v>
      </c>
      <c r="O7" s="38" t="s">
        <v>79</v>
      </c>
      <c r="P7" s="38" t="s">
        <v>78</v>
      </c>
      <c r="Q7" s="625" t="s">
        <v>77</v>
      </c>
      <c r="R7" s="625"/>
      <c r="S7" s="38" t="s">
        <v>76</v>
      </c>
      <c r="T7" s="38" t="s">
        <v>75</v>
      </c>
      <c r="U7" s="37" t="s">
        <v>173</v>
      </c>
    </row>
    <row r="8" spans="1:22" ht="27" customHeight="1">
      <c r="A8" s="32"/>
      <c r="B8" s="32"/>
      <c r="C8" s="165">
        <v>87</v>
      </c>
      <c r="D8" s="166" t="s">
        <v>200</v>
      </c>
      <c r="E8" s="167" t="s">
        <v>217</v>
      </c>
      <c r="F8" s="168" t="s">
        <v>204</v>
      </c>
      <c r="G8" s="635" t="s">
        <v>205</v>
      </c>
      <c r="H8" s="635"/>
      <c r="I8" s="169" t="s">
        <v>69</v>
      </c>
      <c r="J8" s="170">
        <v>4</v>
      </c>
      <c r="K8" s="147">
        <v>133225000</v>
      </c>
      <c r="L8" s="170">
        <v>0</v>
      </c>
      <c r="M8" s="170"/>
      <c r="N8" s="170">
        <v>17340000</v>
      </c>
      <c r="O8" s="170">
        <v>2685000</v>
      </c>
      <c r="P8" s="170"/>
      <c r="Q8" s="636">
        <v>0</v>
      </c>
      <c r="R8" s="636"/>
      <c r="S8" s="170">
        <v>113000000</v>
      </c>
      <c r="T8" s="170">
        <v>0</v>
      </c>
      <c r="U8" s="171">
        <v>200000</v>
      </c>
      <c r="V8" s="155"/>
    </row>
    <row r="9" spans="1:22" ht="27" customHeight="1">
      <c r="A9" s="32"/>
      <c r="B9" s="32"/>
      <c r="C9" s="469">
        <v>87</v>
      </c>
      <c r="D9" s="470" t="s">
        <v>200</v>
      </c>
      <c r="E9" s="471" t="s">
        <v>217</v>
      </c>
      <c r="F9" s="472" t="s">
        <v>204</v>
      </c>
      <c r="G9" s="637" t="s">
        <v>205</v>
      </c>
      <c r="H9" s="637"/>
      <c r="I9" s="473" t="s">
        <v>68</v>
      </c>
      <c r="J9" s="474">
        <v>4</v>
      </c>
      <c r="K9" s="475">
        <v>133225000</v>
      </c>
      <c r="L9" s="474">
        <v>0</v>
      </c>
      <c r="M9" s="474"/>
      <c r="N9" s="476">
        <v>17240000</v>
      </c>
      <c r="O9" s="476">
        <v>2785000</v>
      </c>
      <c r="P9" s="476"/>
      <c r="Q9" s="638">
        <v>0</v>
      </c>
      <c r="R9" s="638"/>
      <c r="S9" s="476">
        <v>113000000</v>
      </c>
      <c r="T9" s="476">
        <v>0</v>
      </c>
      <c r="U9" s="477">
        <v>200000</v>
      </c>
    </row>
    <row r="10" spans="1:22" ht="27" customHeight="1">
      <c r="A10" s="32"/>
      <c r="B10" s="32"/>
      <c r="C10" s="165">
        <v>87</v>
      </c>
      <c r="D10" s="166" t="s">
        <v>200</v>
      </c>
      <c r="E10" s="167" t="s">
        <v>217</v>
      </c>
      <c r="F10" s="168" t="s">
        <v>204</v>
      </c>
      <c r="G10" s="635" t="s">
        <v>205</v>
      </c>
      <c r="H10" s="635"/>
      <c r="I10" s="169" t="s">
        <v>64</v>
      </c>
      <c r="J10" s="170">
        <v>4</v>
      </c>
      <c r="K10" s="170">
        <f>N10+O10+S10+U10+M10</f>
        <v>126068020</v>
      </c>
      <c r="L10" s="170">
        <v>0</v>
      </c>
      <c r="M10" s="170"/>
      <c r="N10" s="170">
        <v>11227540</v>
      </c>
      <c r="O10" s="170">
        <v>1840480</v>
      </c>
      <c r="P10" s="170"/>
      <c r="Q10" s="636">
        <v>0</v>
      </c>
      <c r="R10" s="636"/>
      <c r="S10" s="170">
        <v>113000000</v>
      </c>
      <c r="T10" s="170">
        <v>0</v>
      </c>
      <c r="U10" s="171"/>
    </row>
    <row r="11" spans="1:22" ht="27" customHeight="1">
      <c r="A11" s="32"/>
      <c r="B11" s="32"/>
      <c r="C11" s="172">
        <v>87</v>
      </c>
      <c r="D11" s="173" t="s">
        <v>200</v>
      </c>
      <c r="E11" s="174" t="s">
        <v>217</v>
      </c>
      <c r="F11" s="175" t="s">
        <v>206</v>
      </c>
      <c r="G11" s="641" t="s">
        <v>207</v>
      </c>
      <c r="H11" s="641"/>
      <c r="I11" s="176" t="s">
        <v>69</v>
      </c>
      <c r="J11" s="177">
        <v>2</v>
      </c>
      <c r="K11" s="177">
        <f>N11+P11+S11+U11</f>
        <v>9575000</v>
      </c>
      <c r="L11" s="177">
        <v>0</v>
      </c>
      <c r="M11" s="177"/>
      <c r="N11" s="177">
        <v>0</v>
      </c>
      <c r="O11" s="177">
        <v>0</v>
      </c>
      <c r="P11" s="177">
        <v>9575000</v>
      </c>
      <c r="Q11" s="640">
        <v>0</v>
      </c>
      <c r="R11" s="640"/>
      <c r="S11" s="177">
        <v>0</v>
      </c>
      <c r="T11" s="177">
        <v>0</v>
      </c>
      <c r="U11" s="178">
        <v>0</v>
      </c>
    </row>
    <row r="12" spans="1:22" ht="27" customHeight="1">
      <c r="A12" s="32"/>
      <c r="B12" s="32"/>
      <c r="C12" s="172">
        <v>87</v>
      </c>
      <c r="D12" s="173" t="s">
        <v>200</v>
      </c>
      <c r="E12" s="174" t="s">
        <v>217</v>
      </c>
      <c r="F12" s="175" t="s">
        <v>206</v>
      </c>
      <c r="G12" s="641" t="s">
        <v>207</v>
      </c>
      <c r="H12" s="641"/>
      <c r="I12" s="176" t="s">
        <v>68</v>
      </c>
      <c r="J12" s="177">
        <v>2</v>
      </c>
      <c r="K12" s="177">
        <f>N12+P12+S12+U12</f>
        <v>9575000</v>
      </c>
      <c r="L12" s="177">
        <v>0</v>
      </c>
      <c r="M12" s="177"/>
      <c r="N12" s="177">
        <v>0</v>
      </c>
      <c r="O12" s="177">
        <v>0</v>
      </c>
      <c r="P12" s="177">
        <v>9575000</v>
      </c>
      <c r="Q12" s="640">
        <v>0</v>
      </c>
      <c r="R12" s="640"/>
      <c r="S12" s="177">
        <v>0</v>
      </c>
      <c r="T12" s="177">
        <v>0</v>
      </c>
      <c r="U12" s="178">
        <v>0</v>
      </c>
    </row>
    <row r="13" spans="1:22" ht="27" customHeight="1">
      <c r="A13" s="32"/>
      <c r="B13" s="32"/>
      <c r="C13" s="172">
        <v>87</v>
      </c>
      <c r="D13" s="173" t="s">
        <v>200</v>
      </c>
      <c r="E13" s="174" t="s">
        <v>217</v>
      </c>
      <c r="F13" s="175" t="s">
        <v>204</v>
      </c>
      <c r="G13" s="641" t="s">
        <v>207</v>
      </c>
      <c r="H13" s="641"/>
      <c r="I13" s="176" t="s">
        <v>64</v>
      </c>
      <c r="J13" s="177"/>
      <c r="K13" s="177">
        <f>N13+P13+S13+U13</f>
        <v>3609134</v>
      </c>
      <c r="L13" s="177"/>
      <c r="M13" s="177"/>
      <c r="N13" s="177">
        <v>0</v>
      </c>
      <c r="O13" s="177">
        <v>0</v>
      </c>
      <c r="P13" s="177">
        <v>3609134</v>
      </c>
      <c r="Q13" s="640">
        <v>0</v>
      </c>
      <c r="R13" s="640"/>
      <c r="S13" s="177">
        <v>0</v>
      </c>
      <c r="T13" s="177">
        <v>0</v>
      </c>
      <c r="U13" s="178">
        <v>0</v>
      </c>
    </row>
    <row r="14" spans="1:22" ht="27" customHeight="1">
      <c r="A14" s="32"/>
      <c r="B14" s="32"/>
      <c r="C14" s="301">
        <v>87</v>
      </c>
      <c r="D14" s="323" t="s">
        <v>200</v>
      </c>
      <c r="E14" s="302" t="s">
        <v>217</v>
      </c>
      <c r="F14" s="234" t="s">
        <v>270</v>
      </c>
      <c r="G14" s="639" t="s">
        <v>271</v>
      </c>
      <c r="H14" s="639"/>
      <c r="I14" s="303" t="s">
        <v>69</v>
      </c>
      <c r="J14" s="304"/>
      <c r="K14" s="177">
        <f>M14+P14+S14+U14</f>
        <v>1000000</v>
      </c>
      <c r="L14" s="304">
        <v>0</v>
      </c>
      <c r="M14" s="304">
        <v>1000000</v>
      </c>
      <c r="N14" s="304">
        <v>0</v>
      </c>
      <c r="O14" s="177">
        <v>0</v>
      </c>
      <c r="P14" s="177">
        <v>0</v>
      </c>
      <c r="Q14" s="640">
        <v>0</v>
      </c>
      <c r="R14" s="640"/>
      <c r="S14" s="177">
        <v>0</v>
      </c>
      <c r="T14" s="177">
        <v>0</v>
      </c>
      <c r="U14" s="178">
        <v>0</v>
      </c>
    </row>
    <row r="15" spans="1:22" ht="27" customHeight="1">
      <c r="A15" s="32"/>
      <c r="B15" s="32"/>
      <c r="C15" s="301">
        <v>87</v>
      </c>
      <c r="D15" s="323" t="s">
        <v>200</v>
      </c>
      <c r="E15" s="302" t="s">
        <v>217</v>
      </c>
      <c r="F15" s="234" t="s">
        <v>270</v>
      </c>
      <c r="G15" s="639" t="s">
        <v>271</v>
      </c>
      <c r="H15" s="639"/>
      <c r="I15" s="303" t="s">
        <v>68</v>
      </c>
      <c r="J15" s="304"/>
      <c r="K15" s="177">
        <f t="shared" ref="K15:K16" si="0">M15+P15+S15+U15</f>
        <v>1000000</v>
      </c>
      <c r="L15" s="304">
        <v>0</v>
      </c>
      <c r="M15" s="304">
        <v>1000000</v>
      </c>
      <c r="N15" s="304">
        <v>0</v>
      </c>
      <c r="O15" s="177">
        <v>0</v>
      </c>
      <c r="P15" s="177">
        <v>0</v>
      </c>
      <c r="Q15" s="640">
        <v>0</v>
      </c>
      <c r="R15" s="640"/>
      <c r="S15" s="177">
        <v>0</v>
      </c>
      <c r="T15" s="177">
        <v>0</v>
      </c>
      <c r="U15" s="178">
        <v>0</v>
      </c>
    </row>
    <row r="16" spans="1:22" ht="27" customHeight="1">
      <c r="A16" s="32"/>
      <c r="B16" s="32"/>
      <c r="C16" s="301">
        <v>87</v>
      </c>
      <c r="D16" s="323" t="s">
        <v>200</v>
      </c>
      <c r="E16" s="302" t="s">
        <v>217</v>
      </c>
      <c r="F16" s="234" t="s">
        <v>270</v>
      </c>
      <c r="G16" s="639" t="s">
        <v>271</v>
      </c>
      <c r="H16" s="639"/>
      <c r="I16" s="303" t="s">
        <v>64</v>
      </c>
      <c r="J16" s="304"/>
      <c r="K16" s="177">
        <f t="shared" si="0"/>
        <v>0</v>
      </c>
      <c r="L16" s="304">
        <v>0</v>
      </c>
      <c r="M16" s="304">
        <v>0</v>
      </c>
      <c r="N16" s="304">
        <v>0</v>
      </c>
      <c r="O16" s="177">
        <v>0</v>
      </c>
      <c r="P16" s="177"/>
      <c r="Q16" s="640">
        <v>0</v>
      </c>
      <c r="R16" s="640"/>
      <c r="S16" s="177">
        <v>0</v>
      </c>
      <c r="T16" s="177">
        <v>0</v>
      </c>
      <c r="U16" s="178">
        <v>0</v>
      </c>
    </row>
    <row r="17" spans="1:21" ht="27" customHeight="1">
      <c r="A17" s="32"/>
      <c r="B17" s="32"/>
      <c r="C17" s="301">
        <v>87</v>
      </c>
      <c r="D17" s="323" t="s">
        <v>200</v>
      </c>
      <c r="E17" s="302" t="s">
        <v>217</v>
      </c>
      <c r="F17" s="175"/>
      <c r="G17" s="641" t="s">
        <v>172</v>
      </c>
      <c r="H17" s="641"/>
      <c r="I17" s="176" t="s">
        <v>69</v>
      </c>
      <c r="J17" s="177"/>
      <c r="K17" s="177">
        <f>K8+K11+K14</f>
        <v>143800000</v>
      </c>
      <c r="L17" s="177">
        <f t="shared" ref="L17:U17" si="1">L8+L11+L14</f>
        <v>0</v>
      </c>
      <c r="M17" s="177">
        <f t="shared" si="1"/>
        <v>1000000</v>
      </c>
      <c r="N17" s="177">
        <f t="shared" si="1"/>
        <v>17340000</v>
      </c>
      <c r="O17" s="177">
        <f t="shared" si="1"/>
        <v>2685000</v>
      </c>
      <c r="P17" s="177">
        <f t="shared" si="1"/>
        <v>9575000</v>
      </c>
      <c r="Q17" s="177">
        <f t="shared" si="1"/>
        <v>0</v>
      </c>
      <c r="R17" s="177">
        <f t="shared" si="1"/>
        <v>0</v>
      </c>
      <c r="S17" s="177">
        <f t="shared" si="1"/>
        <v>113000000</v>
      </c>
      <c r="T17" s="177">
        <f t="shared" si="1"/>
        <v>0</v>
      </c>
      <c r="U17" s="178">
        <f t="shared" si="1"/>
        <v>200000</v>
      </c>
    </row>
    <row r="18" spans="1:21" ht="27" customHeight="1">
      <c r="A18" s="32"/>
      <c r="B18" s="32"/>
      <c r="C18" s="301">
        <v>87</v>
      </c>
      <c r="D18" s="323" t="s">
        <v>200</v>
      </c>
      <c r="E18" s="302" t="s">
        <v>217</v>
      </c>
      <c r="F18" s="175"/>
      <c r="G18" s="641" t="s">
        <v>172</v>
      </c>
      <c r="H18" s="641"/>
      <c r="I18" s="176" t="s">
        <v>68</v>
      </c>
      <c r="J18" s="177"/>
      <c r="K18" s="177">
        <f>K9+K12+K15</f>
        <v>143800000</v>
      </c>
      <c r="L18" s="177">
        <f>L9+L12+L15</f>
        <v>0</v>
      </c>
      <c r="M18" s="177">
        <f>M9+M12+M15</f>
        <v>1000000</v>
      </c>
      <c r="N18" s="177">
        <f>N9+N12+N15</f>
        <v>17240000</v>
      </c>
      <c r="O18" s="177">
        <f>O9+O12+O15</f>
        <v>2785000</v>
      </c>
      <c r="P18" s="177">
        <f>P9+P12+P15</f>
        <v>9575000</v>
      </c>
      <c r="Q18" s="640">
        <v>0</v>
      </c>
      <c r="R18" s="640"/>
      <c r="S18" s="177">
        <f t="shared" ref="S18:U19" si="2">S9+S12+S15</f>
        <v>113000000</v>
      </c>
      <c r="T18" s="177">
        <f t="shared" si="2"/>
        <v>0</v>
      </c>
      <c r="U18" s="178">
        <f t="shared" si="2"/>
        <v>200000</v>
      </c>
    </row>
    <row r="19" spans="1:21" ht="27" customHeight="1">
      <c r="A19" s="32"/>
      <c r="B19" s="32"/>
      <c r="C19" s="301">
        <v>87</v>
      </c>
      <c r="D19" s="323" t="s">
        <v>200</v>
      </c>
      <c r="E19" s="302" t="s">
        <v>217</v>
      </c>
      <c r="F19" s="175"/>
      <c r="G19" s="641" t="s">
        <v>172</v>
      </c>
      <c r="H19" s="641"/>
      <c r="I19" s="176" t="s">
        <v>64</v>
      </c>
      <c r="J19" s="177"/>
      <c r="K19" s="177">
        <f>K10+K13+K16</f>
        <v>129677154</v>
      </c>
      <c r="L19" s="177">
        <f t="shared" ref="L19:P19" si="3">L10+L13+L16</f>
        <v>0</v>
      </c>
      <c r="M19" s="177">
        <f t="shared" si="3"/>
        <v>0</v>
      </c>
      <c r="N19" s="177">
        <f t="shared" si="3"/>
        <v>11227540</v>
      </c>
      <c r="O19" s="177">
        <f t="shared" si="3"/>
        <v>1840480</v>
      </c>
      <c r="P19" s="177">
        <f t="shared" si="3"/>
        <v>3609134</v>
      </c>
      <c r="Q19" s="177"/>
      <c r="R19" s="177" t="e">
        <f>R10+R13+R16+#REF!</f>
        <v>#REF!</v>
      </c>
      <c r="S19" s="177">
        <f t="shared" si="2"/>
        <v>113000000</v>
      </c>
      <c r="T19" s="177">
        <f t="shared" si="2"/>
        <v>0</v>
      </c>
      <c r="U19" s="178">
        <f t="shared" si="2"/>
        <v>0</v>
      </c>
    </row>
    <row r="20" spans="1:21" ht="26.25" customHeight="1">
      <c r="A20" s="32"/>
      <c r="B20" s="32"/>
      <c r="C20" s="301">
        <v>87</v>
      </c>
      <c r="D20" s="323" t="s">
        <v>200</v>
      </c>
      <c r="E20" s="302" t="s">
        <v>217</v>
      </c>
      <c r="F20" s="179"/>
      <c r="G20" s="650" t="s">
        <v>171</v>
      </c>
      <c r="H20" s="650"/>
      <c r="I20" s="180" t="s">
        <v>64</v>
      </c>
      <c r="J20" s="181"/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651">
        <v>0</v>
      </c>
      <c r="R20" s="651"/>
      <c r="S20" s="181">
        <v>0</v>
      </c>
      <c r="T20" s="181">
        <v>0</v>
      </c>
      <c r="U20" s="182">
        <v>0</v>
      </c>
    </row>
    <row r="21" spans="1:21" ht="26.25" customHeight="1">
      <c r="A21" s="32"/>
      <c r="B21" s="32"/>
      <c r="C21" s="100"/>
      <c r="D21" s="100"/>
      <c r="E21" s="101"/>
      <c r="F21" s="100"/>
      <c r="G21" s="101"/>
      <c r="H21" s="101"/>
      <c r="I21" s="102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</row>
    <row r="22" spans="1:21" ht="23.25" customHeight="1">
      <c r="A22" s="32"/>
      <c r="B22" s="643"/>
      <c r="C22" s="64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36" customHeight="1">
      <c r="A23" s="32"/>
      <c r="B23" s="32"/>
      <c r="C23" s="32"/>
      <c r="D23" s="32"/>
      <c r="E23" s="647" t="s">
        <v>61</v>
      </c>
      <c r="F23" s="648" t="s">
        <v>57</v>
      </c>
      <c r="G23" s="648"/>
      <c r="H23" s="491"/>
      <c r="I23" s="644" t="s">
        <v>56</v>
      </c>
      <c r="J23" s="36" t="s">
        <v>57</v>
      </c>
      <c r="K23" s="649"/>
      <c r="L23" s="649"/>
      <c r="M23" s="649"/>
      <c r="N23" s="33"/>
      <c r="O23" s="33"/>
      <c r="P23" s="33"/>
      <c r="Q23" s="33"/>
      <c r="R23" s="32"/>
      <c r="S23" s="32"/>
      <c r="T23" s="32"/>
      <c r="U23" s="32"/>
    </row>
    <row r="24" spans="1:21" ht="35.25" customHeight="1">
      <c r="A24" s="32"/>
      <c r="B24" s="32"/>
      <c r="C24" s="32"/>
      <c r="D24" s="32"/>
      <c r="E24" s="647"/>
      <c r="F24" s="648" t="s">
        <v>58</v>
      </c>
      <c r="G24" s="648"/>
      <c r="H24" s="491"/>
      <c r="I24" s="645"/>
      <c r="J24" s="35" t="s">
        <v>58</v>
      </c>
      <c r="K24" s="649"/>
      <c r="L24" s="649"/>
      <c r="M24" s="649"/>
      <c r="N24" s="33"/>
      <c r="O24" s="33"/>
      <c r="P24" s="33"/>
      <c r="Q24" s="33"/>
      <c r="R24" s="32"/>
      <c r="S24" s="32"/>
      <c r="T24" s="32"/>
      <c r="U24" s="32"/>
    </row>
    <row r="25" spans="1:21" ht="32.25" customHeight="1">
      <c r="A25" s="32"/>
      <c r="B25" s="32"/>
      <c r="C25" s="32"/>
      <c r="D25" s="32"/>
      <c r="E25" s="647"/>
      <c r="F25" s="648" t="s">
        <v>59</v>
      </c>
      <c r="G25" s="648"/>
      <c r="H25" s="491"/>
      <c r="I25" s="646"/>
      <c r="J25" s="34" t="s">
        <v>59</v>
      </c>
      <c r="K25" s="649"/>
      <c r="L25" s="649"/>
      <c r="M25" s="649"/>
      <c r="N25" s="33"/>
      <c r="O25" s="33"/>
      <c r="P25" s="33"/>
      <c r="Q25" s="33"/>
      <c r="R25" s="32"/>
      <c r="S25" s="32"/>
      <c r="T25" s="32"/>
      <c r="U25" s="32"/>
    </row>
    <row r="26" spans="1:21">
      <c r="A26" s="32"/>
      <c r="B26" s="32"/>
      <c r="C26" s="643"/>
      <c r="D26" s="64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9" spans="1:21" ht="16.5" customHeight="1">
      <c r="D29" s="642"/>
      <c r="E29" s="156"/>
      <c r="F29" s="156"/>
      <c r="G29" s="156"/>
      <c r="H29" s="156"/>
      <c r="I29" s="157"/>
      <c r="J29" s="156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</row>
    <row r="30" spans="1:21">
      <c r="D30" s="642"/>
      <c r="E30" s="156"/>
      <c r="F30" s="156"/>
      <c r="G30" s="156"/>
      <c r="H30" s="156"/>
      <c r="I30" s="157"/>
      <c r="J30" s="156"/>
      <c r="K30" s="156"/>
      <c r="L30" s="157"/>
      <c r="M30" s="157"/>
      <c r="N30" s="157"/>
      <c r="O30" s="157"/>
      <c r="P30" s="157"/>
      <c r="Q30" s="157"/>
      <c r="R30" s="157"/>
      <c r="S30" s="157"/>
      <c r="T30" s="157"/>
      <c r="U30" s="157"/>
    </row>
    <row r="31" spans="1:21">
      <c r="D31" s="642"/>
      <c r="E31" s="156"/>
      <c r="F31" s="156"/>
      <c r="G31" s="156"/>
      <c r="H31" s="156"/>
      <c r="I31" s="157"/>
      <c r="J31" s="156"/>
      <c r="K31" s="156"/>
      <c r="L31" s="158"/>
      <c r="M31" s="158"/>
      <c r="N31" s="158"/>
      <c r="O31" s="158"/>
      <c r="P31" s="158"/>
      <c r="Q31" s="158"/>
      <c r="R31" s="158"/>
      <c r="S31" s="158"/>
      <c r="T31" s="158"/>
      <c r="U31" s="156"/>
    </row>
    <row r="32" spans="1:21">
      <c r="D32" s="104"/>
      <c r="E32" s="159"/>
      <c r="F32" s="159"/>
      <c r="G32" s="106"/>
      <c r="H32" s="104"/>
      <c r="I32" s="105"/>
      <c r="J32" s="104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4:21">
      <c r="D33" s="104"/>
      <c r="E33" s="159"/>
      <c r="F33" s="159"/>
      <c r="G33" s="106"/>
      <c r="H33" s="104"/>
      <c r="I33" s="105"/>
      <c r="J33" s="104"/>
      <c r="K33" s="106"/>
      <c r="L33" s="107"/>
      <c r="M33" s="107"/>
      <c r="N33" s="107"/>
      <c r="O33" s="107"/>
      <c r="P33" s="107"/>
      <c r="Q33" s="107"/>
      <c r="R33" s="107"/>
      <c r="S33" s="107"/>
      <c r="T33" s="107"/>
      <c r="U33" s="107"/>
    </row>
    <row r="34" spans="4:21">
      <c r="D34" s="104"/>
      <c r="E34" s="159"/>
      <c r="F34" s="159"/>
      <c r="G34" s="106"/>
      <c r="H34" s="104"/>
      <c r="I34" s="105"/>
      <c r="J34" s="104"/>
      <c r="K34" s="106"/>
      <c r="L34" s="107"/>
      <c r="M34" s="107"/>
      <c r="N34" s="107"/>
      <c r="O34" s="107"/>
      <c r="P34" s="107"/>
      <c r="Q34" s="107"/>
      <c r="R34" s="107"/>
      <c r="S34" s="107"/>
      <c r="T34" s="107"/>
      <c r="U34" s="107"/>
    </row>
    <row r="35" spans="4:21">
      <c r="D35" s="104"/>
      <c r="E35" s="159"/>
      <c r="F35" s="159"/>
      <c r="G35" s="106"/>
      <c r="H35" s="104"/>
      <c r="I35" s="105"/>
      <c r="J35" s="104"/>
      <c r="K35" s="106"/>
      <c r="L35" s="107"/>
      <c r="M35" s="107"/>
      <c r="N35" s="107"/>
      <c r="O35" s="107"/>
      <c r="P35" s="107"/>
      <c r="Q35" s="107"/>
      <c r="R35" s="107"/>
      <c r="S35" s="107"/>
      <c r="T35" s="107"/>
      <c r="U35" s="107"/>
    </row>
    <row r="36" spans="4:21">
      <c r="D36" s="104"/>
      <c r="E36" s="159"/>
      <c r="F36" s="159"/>
      <c r="G36" s="106"/>
      <c r="H36" s="104"/>
      <c r="I36" s="105"/>
      <c r="J36" s="104"/>
      <c r="K36" s="106"/>
      <c r="L36" s="107"/>
      <c r="M36" s="107"/>
      <c r="N36" s="107"/>
      <c r="O36" s="107"/>
      <c r="P36" s="107"/>
      <c r="Q36" s="107"/>
      <c r="R36" s="107"/>
      <c r="S36" s="107"/>
      <c r="T36" s="107"/>
      <c r="U36" s="107"/>
    </row>
    <row r="37" spans="4:21">
      <c r="D37" s="104"/>
      <c r="E37" s="159"/>
      <c r="F37" s="159"/>
      <c r="G37" s="106"/>
      <c r="H37" s="104"/>
      <c r="I37" s="105"/>
      <c r="J37" s="104"/>
      <c r="K37" s="106"/>
      <c r="L37" s="107"/>
      <c r="M37" s="107"/>
      <c r="N37" s="107"/>
      <c r="O37" s="107"/>
      <c r="P37" s="107"/>
      <c r="Q37" s="107"/>
      <c r="R37" s="107"/>
      <c r="S37" s="107"/>
      <c r="T37" s="107"/>
      <c r="U37" s="107"/>
    </row>
    <row r="38" spans="4:21">
      <c r="D38" s="104"/>
      <c r="E38" s="159"/>
      <c r="F38" s="159"/>
      <c r="G38" s="106"/>
      <c r="H38" s="104"/>
      <c r="I38" s="105"/>
      <c r="J38" s="104"/>
      <c r="K38" s="106"/>
      <c r="L38" s="107"/>
      <c r="M38" s="107"/>
      <c r="N38" s="107"/>
      <c r="O38" s="107"/>
      <c r="P38" s="107"/>
      <c r="Q38" s="107"/>
      <c r="R38" s="107"/>
      <c r="S38" s="107"/>
      <c r="T38" s="107"/>
      <c r="U38" s="107"/>
    </row>
    <row r="39" spans="4:21">
      <c r="D39" s="104"/>
      <c r="E39" s="159"/>
      <c r="F39" s="159"/>
      <c r="G39" s="106"/>
      <c r="H39" s="104"/>
      <c r="I39" s="105"/>
      <c r="J39" s="104"/>
      <c r="K39" s="106"/>
      <c r="L39" s="107"/>
      <c r="M39" s="107"/>
      <c r="N39" s="107"/>
      <c r="O39" s="107"/>
      <c r="P39" s="107"/>
      <c r="Q39" s="107"/>
      <c r="R39" s="107"/>
      <c r="S39" s="107"/>
      <c r="T39" s="107"/>
      <c r="U39" s="107"/>
    </row>
    <row r="40" spans="4:21">
      <c r="D40" s="104"/>
      <c r="E40" s="159"/>
      <c r="F40" s="159"/>
      <c r="G40" s="106"/>
      <c r="H40" s="104"/>
      <c r="I40" s="105"/>
      <c r="J40" s="104"/>
      <c r="K40" s="106"/>
      <c r="L40" s="107"/>
      <c r="M40" s="107"/>
      <c r="N40" s="107"/>
      <c r="O40" s="107"/>
      <c r="P40" s="107"/>
      <c r="Q40" s="107"/>
      <c r="R40" s="107"/>
      <c r="S40" s="107"/>
      <c r="T40" s="107"/>
      <c r="U40" s="107"/>
    </row>
    <row r="41" spans="4:21">
      <c r="D41" s="104"/>
      <c r="E41" s="159"/>
      <c r="F41" s="159"/>
      <c r="G41" s="106"/>
      <c r="H41" s="104"/>
      <c r="I41" s="105"/>
      <c r="J41" s="104"/>
      <c r="K41" s="106"/>
      <c r="L41" s="107"/>
      <c r="M41" s="107"/>
      <c r="N41" s="107"/>
      <c r="O41" s="107"/>
      <c r="P41" s="107"/>
      <c r="Q41" s="107"/>
      <c r="R41" s="107"/>
      <c r="S41" s="107"/>
      <c r="T41" s="107"/>
      <c r="U41" s="107"/>
    </row>
    <row r="42" spans="4:21">
      <c r="D42" s="104"/>
      <c r="E42" s="159"/>
      <c r="F42" s="159"/>
      <c r="G42" s="106"/>
      <c r="H42" s="104"/>
      <c r="I42" s="105"/>
      <c r="J42" s="104"/>
      <c r="K42" s="106"/>
      <c r="L42" s="107"/>
      <c r="M42" s="107"/>
      <c r="N42" s="107"/>
      <c r="O42" s="107"/>
      <c r="P42" s="107"/>
      <c r="Q42" s="107"/>
      <c r="R42" s="107"/>
      <c r="S42" s="107"/>
      <c r="T42" s="107"/>
      <c r="U42" s="107"/>
    </row>
    <row r="43" spans="4:21">
      <c r="D43" s="104"/>
      <c r="E43" s="159"/>
      <c r="F43" s="159"/>
      <c r="G43" s="106"/>
      <c r="H43" s="104"/>
      <c r="I43" s="105"/>
      <c r="J43" s="104"/>
      <c r="K43" s="106"/>
      <c r="L43" s="107"/>
      <c r="M43" s="107"/>
      <c r="N43" s="107"/>
      <c r="O43" s="107"/>
      <c r="P43" s="107"/>
      <c r="Q43" s="107"/>
      <c r="R43" s="107"/>
      <c r="S43" s="107"/>
      <c r="T43" s="107"/>
      <c r="U43" s="107"/>
    </row>
    <row r="44" spans="4:21">
      <c r="D44" s="104"/>
      <c r="E44" s="159"/>
      <c r="F44" s="159"/>
      <c r="G44" s="106"/>
      <c r="H44" s="104"/>
      <c r="I44" s="105"/>
      <c r="J44" s="104"/>
      <c r="K44" s="106"/>
      <c r="L44" s="107"/>
      <c r="M44" s="107"/>
      <c r="N44" s="107"/>
      <c r="O44" s="107"/>
      <c r="P44" s="107"/>
      <c r="Q44" s="107"/>
      <c r="R44" s="107"/>
      <c r="S44" s="107"/>
      <c r="T44" s="107"/>
      <c r="U44" s="107"/>
    </row>
    <row r="45" spans="4:21">
      <c r="D45" s="104"/>
      <c r="E45" s="159"/>
      <c r="F45" s="159"/>
      <c r="G45" s="106"/>
      <c r="H45" s="104"/>
      <c r="I45" s="105"/>
      <c r="J45" s="104"/>
      <c r="K45" s="106"/>
      <c r="L45" s="107"/>
      <c r="M45" s="107"/>
      <c r="N45" s="107"/>
      <c r="O45" s="107"/>
      <c r="P45" s="107"/>
      <c r="Q45" s="107"/>
      <c r="R45" s="107"/>
      <c r="S45" s="107"/>
      <c r="T45" s="107"/>
      <c r="U45" s="107"/>
    </row>
    <row r="46" spans="4:21">
      <c r="D46" s="104"/>
      <c r="E46" s="159"/>
      <c r="F46" s="159"/>
      <c r="G46" s="106"/>
      <c r="H46" s="104"/>
      <c r="I46" s="105"/>
      <c r="J46" s="104"/>
      <c r="K46" s="106"/>
      <c r="L46" s="107"/>
      <c r="M46" s="107"/>
      <c r="N46" s="107"/>
      <c r="O46" s="107"/>
      <c r="P46" s="107"/>
      <c r="Q46" s="107"/>
      <c r="R46" s="107"/>
      <c r="S46" s="107"/>
      <c r="T46" s="107"/>
      <c r="U46" s="107"/>
    </row>
    <row r="47" spans="4:21">
      <c r="D47" s="104"/>
      <c r="E47" s="159"/>
      <c r="F47" s="159"/>
      <c r="G47" s="106"/>
      <c r="H47" s="104"/>
      <c r="I47" s="105"/>
      <c r="J47" s="104"/>
      <c r="K47" s="106"/>
      <c r="L47" s="107"/>
      <c r="M47" s="107"/>
      <c r="N47" s="107"/>
      <c r="O47" s="107"/>
      <c r="P47" s="107"/>
      <c r="Q47" s="107"/>
      <c r="R47" s="107"/>
      <c r="S47" s="107"/>
      <c r="T47" s="107"/>
      <c r="U47" s="107"/>
    </row>
    <row r="48" spans="4:21">
      <c r="D48" s="104"/>
      <c r="E48" s="159"/>
      <c r="F48" s="159"/>
      <c r="G48" s="160"/>
      <c r="H48" s="161"/>
      <c r="I48" s="162"/>
      <c r="J48" s="161"/>
      <c r="K48" s="160"/>
      <c r="L48" s="163"/>
      <c r="M48" s="163"/>
      <c r="N48" s="163"/>
      <c r="O48" s="163"/>
      <c r="P48" s="163"/>
      <c r="Q48" s="163"/>
      <c r="R48" s="163"/>
      <c r="S48" s="163"/>
      <c r="T48" s="163"/>
      <c r="U48" s="163"/>
    </row>
    <row r="49" spans="4:21">
      <c r="D49" s="104"/>
      <c r="E49" s="159"/>
      <c r="F49" s="159"/>
      <c r="G49" s="164"/>
      <c r="H49" s="161"/>
      <c r="I49" s="160"/>
      <c r="J49" s="161"/>
      <c r="K49" s="160"/>
      <c r="L49" s="163"/>
      <c r="M49" s="163"/>
      <c r="N49" s="163"/>
      <c r="O49" s="163"/>
      <c r="P49" s="163"/>
      <c r="Q49" s="163"/>
      <c r="R49" s="163"/>
      <c r="S49" s="163"/>
      <c r="T49" s="163"/>
      <c r="U49" s="163"/>
    </row>
    <row r="50" spans="4:21">
      <c r="D50" s="104"/>
      <c r="E50" s="159"/>
      <c r="F50" s="159"/>
      <c r="G50" s="3"/>
      <c r="H50" s="104"/>
      <c r="I50" s="105"/>
      <c r="J50" s="104"/>
      <c r="K50" s="106"/>
      <c r="L50" s="107"/>
      <c r="M50" s="107"/>
      <c r="N50" s="107"/>
      <c r="O50" s="107"/>
      <c r="P50" s="107"/>
      <c r="Q50" s="107"/>
      <c r="R50" s="107"/>
      <c r="S50" s="107"/>
      <c r="T50" s="107"/>
      <c r="U50" s="107"/>
    </row>
  </sheetData>
  <mergeCells count="49">
    <mergeCell ref="B22:C22"/>
    <mergeCell ref="G17:H17"/>
    <mergeCell ref="G18:H18"/>
    <mergeCell ref="Q18:R18"/>
    <mergeCell ref="G19:H19"/>
    <mergeCell ref="K23:M23"/>
    <mergeCell ref="K24:M24"/>
    <mergeCell ref="K25:M25"/>
    <mergeCell ref="G20:H20"/>
    <mergeCell ref="Q20:R20"/>
    <mergeCell ref="D29:D31"/>
    <mergeCell ref="C26:D26"/>
    <mergeCell ref="I23:I25"/>
    <mergeCell ref="E23:E25"/>
    <mergeCell ref="F23:G23"/>
    <mergeCell ref="F24:G24"/>
    <mergeCell ref="F25:G25"/>
    <mergeCell ref="G11:H11"/>
    <mergeCell ref="Q11:R11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8:H8"/>
    <mergeCell ref="Q8:R8"/>
    <mergeCell ref="G9:H9"/>
    <mergeCell ref="Q9:R9"/>
    <mergeCell ref="G10:H10"/>
    <mergeCell ref="Q10:R10"/>
    <mergeCell ref="A5:B5"/>
    <mergeCell ref="C5:C7"/>
    <mergeCell ref="D5:D7"/>
    <mergeCell ref="E5:E7"/>
    <mergeCell ref="F5:F7"/>
    <mergeCell ref="K5:U5"/>
    <mergeCell ref="K6:K7"/>
    <mergeCell ref="Q6:R6"/>
    <mergeCell ref="Q7:R7"/>
    <mergeCell ref="C3:U3"/>
    <mergeCell ref="C4:U4"/>
    <mergeCell ref="G5:H7"/>
    <mergeCell ref="I5:I7"/>
    <mergeCell ref="J5:J7"/>
  </mergeCells>
  <printOptions horizontalCentered="1"/>
  <pageMargins left="0" right="0" top="0" bottom="0" header="0" footer="0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53"/>
  <sheetViews>
    <sheetView topLeftCell="A136" workbookViewId="0">
      <selection activeCell="C2" sqref="A2:M152"/>
    </sheetView>
  </sheetViews>
  <sheetFormatPr defaultRowHeight="15"/>
  <cols>
    <col min="1" max="1" width="3.28515625" style="44" customWidth="1"/>
    <col min="2" max="2" width="0.140625" style="44" customWidth="1"/>
    <col min="3" max="3" width="6.28515625" style="44" customWidth="1"/>
    <col min="4" max="4" width="8.5703125" style="44" customWidth="1"/>
    <col min="5" max="5" width="12.85546875" style="44" customWidth="1"/>
    <col min="6" max="6" width="6.5703125" style="44" customWidth="1"/>
    <col min="7" max="7" width="8.85546875" style="44" customWidth="1"/>
    <col min="8" max="8" width="28.85546875" style="44" customWidth="1"/>
    <col min="9" max="9" width="14.7109375" style="44" customWidth="1"/>
    <col min="10" max="10" width="11.140625" style="44" customWidth="1"/>
    <col min="11" max="11" width="12.7109375" style="44" customWidth="1"/>
    <col min="12" max="12" width="11.5703125" style="44" customWidth="1"/>
    <col min="13" max="13" width="12.7109375" style="44" customWidth="1"/>
    <col min="14" max="14" width="9.140625" style="44"/>
    <col min="15" max="15" width="11.140625" style="44" bestFit="1" customWidth="1"/>
    <col min="16" max="16384" width="9.140625" style="44"/>
  </cols>
  <sheetData>
    <row r="1" spans="1:15">
      <c r="A1" s="42"/>
      <c r="B1" s="42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33.75" customHeight="1" thickBot="1">
      <c r="A2" s="42"/>
      <c r="B2" s="42"/>
      <c r="C2" s="654" t="s">
        <v>231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</row>
    <row r="3" spans="1:15" ht="35.25" customHeight="1" thickTop="1">
      <c r="A3" s="653"/>
      <c r="B3" s="653"/>
      <c r="C3" s="324" t="s">
        <v>232</v>
      </c>
      <c r="D3" s="325" t="s">
        <v>233</v>
      </c>
      <c r="E3" s="325" t="s">
        <v>234</v>
      </c>
      <c r="F3" s="325" t="s">
        <v>235</v>
      </c>
      <c r="G3" s="325" t="s">
        <v>236</v>
      </c>
      <c r="H3" s="325" t="s">
        <v>237</v>
      </c>
      <c r="I3" s="325" t="s">
        <v>238</v>
      </c>
      <c r="J3" s="326">
        <v>2022</v>
      </c>
      <c r="K3" s="327">
        <v>2023</v>
      </c>
      <c r="L3" s="327">
        <v>2024</v>
      </c>
      <c r="M3" s="327">
        <v>2025</v>
      </c>
    </row>
    <row r="4" spans="1:15" ht="26.25" customHeight="1">
      <c r="A4" s="42"/>
      <c r="B4" s="42"/>
      <c r="C4" s="351">
        <v>87</v>
      </c>
      <c r="D4" s="352" t="s">
        <v>200</v>
      </c>
      <c r="E4" s="353" t="s">
        <v>217</v>
      </c>
      <c r="F4" s="354"/>
      <c r="G4" s="355" t="s">
        <v>204</v>
      </c>
      <c r="H4" s="356" t="s">
        <v>205</v>
      </c>
      <c r="I4" s="357" t="s">
        <v>239</v>
      </c>
      <c r="J4" s="358">
        <v>4</v>
      </c>
      <c r="K4" s="358">
        <v>4</v>
      </c>
      <c r="L4" s="358">
        <v>4</v>
      </c>
      <c r="M4" s="359">
        <v>4</v>
      </c>
    </row>
    <row r="5" spans="1:15" ht="31.5" customHeight="1">
      <c r="A5" s="42"/>
      <c r="B5" s="42"/>
      <c r="C5" s="360">
        <v>87</v>
      </c>
      <c r="D5" s="361" t="s">
        <v>200</v>
      </c>
      <c r="E5" s="362" t="s">
        <v>217</v>
      </c>
      <c r="F5" s="363"/>
      <c r="G5" s="364" t="s">
        <v>204</v>
      </c>
      <c r="H5" s="365" t="s">
        <v>205</v>
      </c>
      <c r="I5" s="365" t="s">
        <v>240</v>
      </c>
      <c r="J5" s="366">
        <v>125255000</v>
      </c>
      <c r="K5" s="367">
        <v>126125000</v>
      </c>
      <c r="L5" s="478">
        <v>132346000</v>
      </c>
      <c r="M5" s="479">
        <v>133225000</v>
      </c>
      <c r="O5" s="261"/>
    </row>
    <row r="6" spans="1:15" ht="31.5" customHeight="1">
      <c r="A6" s="42"/>
      <c r="B6" s="42"/>
      <c r="C6" s="360">
        <v>87</v>
      </c>
      <c r="D6" s="361" t="s">
        <v>200</v>
      </c>
      <c r="E6" s="362" t="s">
        <v>217</v>
      </c>
      <c r="F6" s="363"/>
      <c r="G6" s="364" t="s">
        <v>204</v>
      </c>
      <c r="H6" s="365" t="s">
        <v>205</v>
      </c>
      <c r="I6" s="365" t="s">
        <v>241</v>
      </c>
      <c r="J6" s="366">
        <v>31293406</v>
      </c>
      <c r="K6" s="366">
        <v>31293406</v>
      </c>
      <c r="L6" s="478">
        <v>33086500</v>
      </c>
      <c r="M6" s="392">
        <f>M5/M4</f>
        <v>33306250</v>
      </c>
    </row>
    <row r="7" spans="1:15" ht="29.25" customHeight="1">
      <c r="A7" s="42"/>
      <c r="B7" s="42"/>
      <c r="C7" s="369"/>
      <c r="D7" s="363"/>
      <c r="E7" s="370"/>
      <c r="F7" s="363"/>
      <c r="G7" s="371"/>
      <c r="H7" s="372" t="s">
        <v>242</v>
      </c>
      <c r="I7" s="373"/>
      <c r="J7" s="374"/>
      <c r="K7" s="374"/>
      <c r="L7" s="374"/>
      <c r="M7" s="375"/>
    </row>
    <row r="8" spans="1:15" ht="31.5" customHeight="1">
      <c r="A8" s="42"/>
      <c r="B8" s="42"/>
      <c r="C8" s="360">
        <v>87</v>
      </c>
      <c r="D8" s="361" t="s">
        <v>200</v>
      </c>
      <c r="E8" s="362" t="s">
        <v>217</v>
      </c>
      <c r="F8" s="363"/>
      <c r="G8" s="364" t="s">
        <v>204</v>
      </c>
      <c r="H8" s="365" t="s">
        <v>205</v>
      </c>
      <c r="I8" s="376" t="s">
        <v>243</v>
      </c>
      <c r="J8" s="366">
        <v>4</v>
      </c>
      <c r="K8" s="366">
        <v>4</v>
      </c>
      <c r="L8" s="480">
        <v>4</v>
      </c>
      <c r="M8" s="368">
        <v>4</v>
      </c>
    </row>
    <row r="9" spans="1:15" ht="31.5" customHeight="1">
      <c r="A9" s="42"/>
      <c r="B9" s="42"/>
      <c r="C9" s="360">
        <v>87</v>
      </c>
      <c r="D9" s="361" t="s">
        <v>200</v>
      </c>
      <c r="E9" s="362" t="s">
        <v>217</v>
      </c>
      <c r="F9" s="363"/>
      <c r="G9" s="364" t="s">
        <v>204</v>
      </c>
      <c r="H9" s="365" t="s">
        <v>205</v>
      </c>
      <c r="I9" s="365" t="s">
        <v>244</v>
      </c>
      <c r="J9" s="366">
        <v>125493625</v>
      </c>
      <c r="K9" s="367">
        <v>130628720</v>
      </c>
      <c r="L9" s="478">
        <v>132471500</v>
      </c>
      <c r="M9" s="479">
        <v>133225000</v>
      </c>
    </row>
    <row r="10" spans="1:15" ht="31.5" customHeight="1">
      <c r="A10" s="42"/>
      <c r="B10" s="42"/>
      <c r="C10" s="360">
        <v>87</v>
      </c>
      <c r="D10" s="361" t="s">
        <v>200</v>
      </c>
      <c r="E10" s="362" t="s">
        <v>217</v>
      </c>
      <c r="F10" s="363"/>
      <c r="G10" s="364" t="s">
        <v>204</v>
      </c>
      <c r="H10" s="365" t="s">
        <v>205</v>
      </c>
      <c r="I10" s="365" t="s">
        <v>245</v>
      </c>
      <c r="J10" s="366">
        <v>31293406</v>
      </c>
      <c r="K10" s="366">
        <v>31293406</v>
      </c>
      <c r="L10" s="478">
        <v>33116625</v>
      </c>
      <c r="M10" s="392">
        <f>M9/M8</f>
        <v>33306250</v>
      </c>
    </row>
    <row r="11" spans="1:15" ht="31.5" customHeight="1">
      <c r="A11" s="42"/>
      <c r="B11" s="42"/>
      <c r="C11" s="369"/>
      <c r="D11" s="363"/>
      <c r="E11" s="370"/>
      <c r="F11" s="363"/>
      <c r="G11" s="371"/>
      <c r="H11" s="372" t="s">
        <v>246</v>
      </c>
      <c r="I11" s="373"/>
      <c r="J11" s="374"/>
      <c r="K11" s="374"/>
      <c r="L11" s="374"/>
      <c r="M11" s="375"/>
      <c r="O11" s="261"/>
    </row>
    <row r="12" spans="1:15" ht="31.5" customHeight="1">
      <c r="A12" s="42"/>
      <c r="B12" s="42"/>
      <c r="C12" s="360">
        <v>87</v>
      </c>
      <c r="D12" s="361" t="s">
        <v>200</v>
      </c>
      <c r="E12" s="362" t="s">
        <v>217</v>
      </c>
      <c r="F12" s="363"/>
      <c r="G12" s="364" t="s">
        <v>204</v>
      </c>
      <c r="H12" s="365" t="s">
        <v>205</v>
      </c>
      <c r="I12" s="376" t="s">
        <v>247</v>
      </c>
      <c r="J12" s="366">
        <v>4</v>
      </c>
      <c r="K12" s="377">
        <v>4</v>
      </c>
      <c r="L12" s="480">
        <v>3.8</v>
      </c>
      <c r="M12" s="368">
        <v>4</v>
      </c>
    </row>
    <row r="13" spans="1:15" ht="31.5" customHeight="1">
      <c r="A13" s="42"/>
      <c r="B13" s="42"/>
      <c r="C13" s="360">
        <v>87</v>
      </c>
      <c r="D13" s="361" t="s">
        <v>200</v>
      </c>
      <c r="E13" s="362" t="s">
        <v>217</v>
      </c>
      <c r="F13" s="363"/>
      <c r="G13" s="364" t="s">
        <v>204</v>
      </c>
      <c r="H13" s="365" t="s">
        <v>205</v>
      </c>
      <c r="I13" s="365" t="s">
        <v>248</v>
      </c>
      <c r="J13" s="366">
        <v>125274147</v>
      </c>
      <c r="K13" s="367">
        <v>130282475</v>
      </c>
      <c r="L13" s="478">
        <v>132241973</v>
      </c>
      <c r="M13" s="392">
        <v>126068020</v>
      </c>
    </row>
    <row r="14" spans="1:15" ht="31.5" customHeight="1">
      <c r="A14" s="42"/>
      <c r="B14" s="42"/>
      <c r="C14" s="360">
        <v>87</v>
      </c>
      <c r="D14" s="361" t="s">
        <v>200</v>
      </c>
      <c r="E14" s="362" t="s">
        <v>217</v>
      </c>
      <c r="F14" s="363"/>
      <c r="G14" s="364" t="s">
        <v>204</v>
      </c>
      <c r="H14" s="365" t="s">
        <v>205</v>
      </c>
      <c r="I14" s="365" t="s">
        <v>249</v>
      </c>
      <c r="J14" s="366">
        <f>J13/J12</f>
        <v>31318536.75</v>
      </c>
      <c r="K14" s="377">
        <f>K13/K12</f>
        <v>32570618.75</v>
      </c>
      <c r="L14" s="478">
        <v>33082278</v>
      </c>
      <c r="M14" s="392"/>
    </row>
    <row r="15" spans="1:15" ht="31.5" customHeight="1">
      <c r="A15" s="42"/>
      <c r="B15" s="42"/>
      <c r="C15" s="369"/>
      <c r="D15" s="363"/>
      <c r="E15" s="370"/>
      <c r="F15" s="363"/>
      <c r="G15" s="363"/>
      <c r="H15" s="378" t="s">
        <v>250</v>
      </c>
      <c r="I15" s="372"/>
      <c r="J15" s="379"/>
      <c r="K15" s="379"/>
      <c r="L15" s="379"/>
      <c r="M15" s="380"/>
    </row>
    <row r="16" spans="1:15" ht="45" customHeight="1">
      <c r="A16" s="42"/>
      <c r="B16" s="42"/>
      <c r="C16" s="360">
        <v>87</v>
      </c>
      <c r="D16" s="361" t="s">
        <v>200</v>
      </c>
      <c r="E16" s="362" t="s">
        <v>217</v>
      </c>
      <c r="F16" s="363"/>
      <c r="G16" s="363" t="s">
        <v>208</v>
      </c>
      <c r="H16" s="365" t="s">
        <v>253</v>
      </c>
      <c r="I16" s="376" t="s">
        <v>239</v>
      </c>
      <c r="J16" s="366">
        <v>1</v>
      </c>
      <c r="K16" s="366"/>
      <c r="L16" s="480"/>
      <c r="M16" s="368"/>
    </row>
    <row r="17" spans="1:13" ht="45" customHeight="1">
      <c r="A17" s="42"/>
      <c r="B17" s="42"/>
      <c r="C17" s="360">
        <v>87</v>
      </c>
      <c r="D17" s="361" t="s">
        <v>200</v>
      </c>
      <c r="E17" s="362" t="s">
        <v>217</v>
      </c>
      <c r="F17" s="363"/>
      <c r="G17" s="363" t="s">
        <v>208</v>
      </c>
      <c r="H17" s="365" t="s">
        <v>253</v>
      </c>
      <c r="I17" s="365" t="s">
        <v>240</v>
      </c>
      <c r="J17" s="366">
        <v>226000</v>
      </c>
      <c r="K17" s="366"/>
      <c r="L17" s="480"/>
      <c r="M17" s="368"/>
    </row>
    <row r="18" spans="1:13" ht="45" customHeight="1">
      <c r="A18" s="42"/>
      <c r="B18" s="42"/>
      <c r="C18" s="360">
        <v>87</v>
      </c>
      <c r="D18" s="361" t="s">
        <v>200</v>
      </c>
      <c r="E18" s="362" t="s">
        <v>217</v>
      </c>
      <c r="F18" s="363"/>
      <c r="G18" s="363" t="s">
        <v>208</v>
      </c>
      <c r="H18" s="365" t="s">
        <v>253</v>
      </c>
      <c r="I18" s="365" t="s">
        <v>241</v>
      </c>
      <c r="J18" s="366">
        <v>226000</v>
      </c>
      <c r="K18" s="366"/>
      <c r="L18" s="480"/>
      <c r="M18" s="368"/>
    </row>
    <row r="19" spans="1:13" ht="30.75" customHeight="1">
      <c r="A19" s="42"/>
      <c r="B19" s="42"/>
      <c r="C19" s="369"/>
      <c r="D19" s="363"/>
      <c r="E19" s="370"/>
      <c r="F19" s="363"/>
      <c r="G19" s="363"/>
      <c r="H19" s="372" t="s">
        <v>242</v>
      </c>
      <c r="I19" s="373"/>
      <c r="J19" s="374"/>
      <c r="K19" s="374"/>
      <c r="L19" s="374"/>
      <c r="M19" s="375"/>
    </row>
    <row r="20" spans="1:13" ht="45" customHeight="1">
      <c r="A20" s="42"/>
      <c r="B20" s="42"/>
      <c r="C20" s="360">
        <v>87</v>
      </c>
      <c r="D20" s="361" t="s">
        <v>200</v>
      </c>
      <c r="E20" s="362" t="s">
        <v>217</v>
      </c>
      <c r="F20" s="363"/>
      <c r="G20" s="363" t="s">
        <v>208</v>
      </c>
      <c r="H20" s="365" t="s">
        <v>253</v>
      </c>
      <c r="I20" s="376" t="s">
        <v>243</v>
      </c>
      <c r="J20" s="366">
        <v>1</v>
      </c>
      <c r="K20" s="366"/>
      <c r="L20" s="366"/>
      <c r="M20" s="381"/>
    </row>
    <row r="21" spans="1:13" ht="45" customHeight="1">
      <c r="A21" s="42"/>
      <c r="B21" s="42"/>
      <c r="C21" s="360">
        <v>87</v>
      </c>
      <c r="D21" s="361" t="s">
        <v>200</v>
      </c>
      <c r="E21" s="362" t="s">
        <v>217</v>
      </c>
      <c r="F21" s="363"/>
      <c r="G21" s="363" t="s">
        <v>208</v>
      </c>
      <c r="H21" s="365" t="s">
        <v>253</v>
      </c>
      <c r="I21" s="365" t="s">
        <v>244</v>
      </c>
      <c r="J21" s="366">
        <v>226000</v>
      </c>
      <c r="K21" s="366"/>
      <c r="L21" s="366"/>
      <c r="M21" s="381"/>
    </row>
    <row r="22" spans="1:13" ht="45" customHeight="1">
      <c r="A22" s="42"/>
      <c r="B22" s="42"/>
      <c r="C22" s="360">
        <v>87</v>
      </c>
      <c r="D22" s="361" t="s">
        <v>200</v>
      </c>
      <c r="E22" s="362" t="s">
        <v>217</v>
      </c>
      <c r="F22" s="363"/>
      <c r="G22" s="363" t="s">
        <v>208</v>
      </c>
      <c r="H22" s="365" t="s">
        <v>253</v>
      </c>
      <c r="I22" s="365" t="s">
        <v>245</v>
      </c>
      <c r="J22" s="366">
        <v>226000</v>
      </c>
      <c r="K22" s="366"/>
      <c r="L22" s="366"/>
      <c r="M22" s="381"/>
    </row>
    <row r="23" spans="1:13" ht="33.75" customHeight="1">
      <c r="A23" s="42"/>
      <c r="B23" s="42"/>
      <c r="C23" s="369"/>
      <c r="D23" s="363"/>
      <c r="E23" s="370"/>
      <c r="F23" s="363"/>
      <c r="G23" s="363"/>
      <c r="H23" s="372" t="s">
        <v>246</v>
      </c>
      <c r="I23" s="373"/>
      <c r="J23" s="374"/>
      <c r="K23" s="374"/>
      <c r="L23" s="374"/>
      <c r="M23" s="375"/>
    </row>
    <row r="24" spans="1:13" ht="45" customHeight="1">
      <c r="A24" s="42"/>
      <c r="B24" s="42"/>
      <c r="C24" s="360">
        <v>87</v>
      </c>
      <c r="D24" s="361" t="s">
        <v>200</v>
      </c>
      <c r="E24" s="362" t="s">
        <v>217</v>
      </c>
      <c r="F24" s="363"/>
      <c r="G24" s="363" t="s">
        <v>208</v>
      </c>
      <c r="H24" s="365" t="s">
        <v>253</v>
      </c>
      <c r="I24" s="376" t="s">
        <v>247</v>
      </c>
      <c r="J24" s="366">
        <v>1</v>
      </c>
      <c r="K24" s="366"/>
      <c r="L24" s="366"/>
      <c r="M24" s="381"/>
    </row>
    <row r="25" spans="1:13" ht="45" customHeight="1">
      <c r="A25" s="42"/>
      <c r="B25" s="42"/>
      <c r="C25" s="360">
        <v>87</v>
      </c>
      <c r="D25" s="361" t="s">
        <v>200</v>
      </c>
      <c r="E25" s="362" t="s">
        <v>217</v>
      </c>
      <c r="F25" s="363"/>
      <c r="G25" s="363" t="s">
        <v>208</v>
      </c>
      <c r="H25" s="365" t="s">
        <v>253</v>
      </c>
      <c r="I25" s="365" t="s">
        <v>248</v>
      </c>
      <c r="J25" s="366">
        <v>209920</v>
      </c>
      <c r="K25" s="366"/>
      <c r="L25" s="366"/>
      <c r="M25" s="381"/>
    </row>
    <row r="26" spans="1:13" ht="45" customHeight="1">
      <c r="A26" s="42"/>
      <c r="B26" s="42"/>
      <c r="C26" s="360">
        <v>87</v>
      </c>
      <c r="D26" s="361" t="s">
        <v>200</v>
      </c>
      <c r="E26" s="362" t="s">
        <v>217</v>
      </c>
      <c r="F26" s="363"/>
      <c r="G26" s="363" t="s">
        <v>208</v>
      </c>
      <c r="H26" s="365" t="s">
        <v>253</v>
      </c>
      <c r="I26" s="365" t="s">
        <v>249</v>
      </c>
      <c r="J26" s="366"/>
      <c r="K26" s="366"/>
      <c r="L26" s="366"/>
      <c r="M26" s="381"/>
    </row>
    <row r="27" spans="1:13" ht="32.25" customHeight="1">
      <c r="A27" s="42"/>
      <c r="B27" s="42"/>
      <c r="C27" s="369"/>
      <c r="D27" s="363"/>
      <c r="E27" s="370"/>
      <c r="F27" s="363"/>
      <c r="G27" s="363"/>
      <c r="H27" s="378" t="s">
        <v>250</v>
      </c>
      <c r="I27" s="372"/>
      <c r="J27" s="379"/>
      <c r="K27" s="379"/>
      <c r="L27" s="379"/>
      <c r="M27" s="380"/>
    </row>
    <row r="28" spans="1:13" ht="27" customHeight="1">
      <c r="A28" s="42"/>
      <c r="B28" s="42"/>
      <c r="C28" s="360">
        <v>87</v>
      </c>
      <c r="D28" s="361" t="s">
        <v>200</v>
      </c>
      <c r="E28" s="362" t="s">
        <v>217</v>
      </c>
      <c r="F28" s="363"/>
      <c r="G28" s="363" t="s">
        <v>222</v>
      </c>
      <c r="H28" s="365" t="s">
        <v>251</v>
      </c>
      <c r="I28" s="376" t="s">
        <v>239</v>
      </c>
      <c r="J28" s="366">
        <v>11</v>
      </c>
      <c r="K28" s="366"/>
      <c r="L28" s="366"/>
      <c r="M28" s="381"/>
    </row>
    <row r="29" spans="1:13" ht="28.5" customHeight="1">
      <c r="A29" s="42"/>
      <c r="B29" s="42"/>
      <c r="C29" s="360">
        <v>87</v>
      </c>
      <c r="D29" s="361" t="s">
        <v>200</v>
      </c>
      <c r="E29" s="362" t="s">
        <v>217</v>
      </c>
      <c r="F29" s="363"/>
      <c r="G29" s="363" t="s">
        <v>222</v>
      </c>
      <c r="H29" s="365" t="s">
        <v>251</v>
      </c>
      <c r="I29" s="365" t="s">
        <v>240</v>
      </c>
      <c r="J29" s="366">
        <v>800000</v>
      </c>
      <c r="K29" s="366"/>
      <c r="L29" s="366"/>
      <c r="M29" s="381"/>
    </row>
    <row r="30" spans="1:13" ht="18" customHeight="1">
      <c r="A30" s="42"/>
      <c r="B30" s="42"/>
      <c r="C30" s="360">
        <v>87</v>
      </c>
      <c r="D30" s="361" t="s">
        <v>200</v>
      </c>
      <c r="E30" s="362" t="s">
        <v>217</v>
      </c>
      <c r="F30" s="363"/>
      <c r="G30" s="363" t="s">
        <v>222</v>
      </c>
      <c r="H30" s="365" t="s">
        <v>251</v>
      </c>
      <c r="I30" s="365" t="s">
        <v>241</v>
      </c>
      <c r="J30" s="366">
        <v>72727</v>
      </c>
      <c r="K30" s="366"/>
      <c r="L30" s="366"/>
      <c r="M30" s="381"/>
    </row>
    <row r="31" spans="1:13" ht="31.5" customHeight="1">
      <c r="A31" s="42"/>
      <c r="B31" s="42"/>
      <c r="C31" s="369"/>
      <c r="D31" s="363"/>
      <c r="E31" s="370"/>
      <c r="F31" s="363"/>
      <c r="G31" s="363"/>
      <c r="H31" s="372" t="s">
        <v>242</v>
      </c>
      <c r="I31" s="373"/>
      <c r="J31" s="374"/>
      <c r="K31" s="374"/>
      <c r="L31" s="374"/>
      <c r="M31" s="375"/>
    </row>
    <row r="32" spans="1:13" ht="27" customHeight="1">
      <c r="A32" s="42"/>
      <c r="B32" s="42"/>
      <c r="C32" s="360">
        <v>87</v>
      </c>
      <c r="D32" s="361" t="s">
        <v>200</v>
      </c>
      <c r="E32" s="362" t="s">
        <v>217</v>
      </c>
      <c r="F32" s="363"/>
      <c r="G32" s="363" t="s">
        <v>222</v>
      </c>
      <c r="H32" s="365" t="s">
        <v>251</v>
      </c>
      <c r="I32" s="376" t="s">
        <v>243</v>
      </c>
      <c r="J32" s="366">
        <v>11</v>
      </c>
      <c r="K32" s="366"/>
      <c r="L32" s="480"/>
      <c r="M32" s="368"/>
    </row>
    <row r="33" spans="1:13" ht="21" customHeight="1">
      <c r="A33" s="42"/>
      <c r="B33" s="42"/>
      <c r="C33" s="360">
        <v>87</v>
      </c>
      <c r="D33" s="361" t="s">
        <v>200</v>
      </c>
      <c r="E33" s="362" t="s">
        <v>217</v>
      </c>
      <c r="F33" s="363"/>
      <c r="G33" s="363" t="s">
        <v>222</v>
      </c>
      <c r="H33" s="365" t="s">
        <v>251</v>
      </c>
      <c r="I33" s="365" t="s">
        <v>244</v>
      </c>
      <c r="J33" s="366">
        <v>800000</v>
      </c>
      <c r="K33" s="366"/>
      <c r="L33" s="480"/>
      <c r="M33" s="368"/>
    </row>
    <row r="34" spans="1:13" ht="21.75" customHeight="1">
      <c r="A34" s="42"/>
      <c r="B34" s="42"/>
      <c r="C34" s="360">
        <v>87</v>
      </c>
      <c r="D34" s="361" t="s">
        <v>200</v>
      </c>
      <c r="E34" s="362" t="s">
        <v>217</v>
      </c>
      <c r="F34" s="363"/>
      <c r="G34" s="363" t="s">
        <v>222</v>
      </c>
      <c r="H34" s="365" t="s">
        <v>251</v>
      </c>
      <c r="I34" s="365" t="s">
        <v>245</v>
      </c>
      <c r="J34" s="366">
        <v>72727</v>
      </c>
      <c r="K34" s="366"/>
      <c r="L34" s="480"/>
      <c r="M34" s="368"/>
    </row>
    <row r="35" spans="1:13" ht="31.5" customHeight="1">
      <c r="A35" s="42"/>
      <c r="B35" s="42"/>
      <c r="C35" s="369"/>
      <c r="D35" s="363"/>
      <c r="E35" s="370"/>
      <c r="F35" s="363"/>
      <c r="G35" s="363"/>
      <c r="H35" s="372" t="s">
        <v>246</v>
      </c>
      <c r="I35" s="373"/>
      <c r="J35" s="374"/>
      <c r="K35" s="374"/>
      <c r="L35" s="374"/>
      <c r="M35" s="375"/>
    </row>
    <row r="36" spans="1:13" ht="19.5" customHeight="1">
      <c r="A36" s="42"/>
      <c r="B36" s="42"/>
      <c r="C36" s="360">
        <v>87</v>
      </c>
      <c r="D36" s="361" t="s">
        <v>200</v>
      </c>
      <c r="E36" s="362" t="s">
        <v>217</v>
      </c>
      <c r="F36" s="363"/>
      <c r="G36" s="363" t="s">
        <v>222</v>
      </c>
      <c r="H36" s="365" t="s">
        <v>251</v>
      </c>
      <c r="I36" s="376" t="s">
        <v>247</v>
      </c>
      <c r="J36" s="366">
        <v>7</v>
      </c>
      <c r="K36" s="366"/>
      <c r="L36" s="480"/>
      <c r="M36" s="368"/>
    </row>
    <row r="37" spans="1:13" ht="25.5" customHeight="1">
      <c r="A37" s="42"/>
      <c r="B37" s="42"/>
      <c r="C37" s="360">
        <v>87</v>
      </c>
      <c r="D37" s="361" t="s">
        <v>200</v>
      </c>
      <c r="E37" s="362" t="s">
        <v>217</v>
      </c>
      <c r="F37" s="363"/>
      <c r="G37" s="363" t="s">
        <v>222</v>
      </c>
      <c r="H37" s="365" t="s">
        <v>251</v>
      </c>
      <c r="I37" s="365" t="s">
        <v>248</v>
      </c>
      <c r="J37" s="366">
        <v>599160</v>
      </c>
      <c r="K37" s="366"/>
      <c r="L37" s="480"/>
      <c r="M37" s="368"/>
    </row>
    <row r="38" spans="1:13" ht="16.5" customHeight="1">
      <c r="A38" s="42"/>
      <c r="B38" s="42"/>
      <c r="C38" s="360">
        <v>87</v>
      </c>
      <c r="D38" s="361" t="s">
        <v>200</v>
      </c>
      <c r="E38" s="362" t="s">
        <v>217</v>
      </c>
      <c r="F38" s="363"/>
      <c r="G38" s="363" t="s">
        <v>222</v>
      </c>
      <c r="H38" s="365" t="s">
        <v>251</v>
      </c>
      <c r="I38" s="365" t="s">
        <v>249</v>
      </c>
      <c r="J38" s="366"/>
      <c r="K38" s="366"/>
      <c r="L38" s="480"/>
      <c r="M38" s="368"/>
    </row>
    <row r="39" spans="1:13" ht="31.5" customHeight="1">
      <c r="A39" s="42"/>
      <c r="B39" s="42"/>
      <c r="C39" s="369"/>
      <c r="D39" s="363"/>
      <c r="E39" s="370"/>
      <c r="F39" s="363"/>
      <c r="G39" s="363"/>
      <c r="H39" s="378" t="s">
        <v>250</v>
      </c>
      <c r="I39" s="372"/>
      <c r="J39" s="379"/>
      <c r="K39" s="379"/>
      <c r="L39" s="379"/>
      <c r="M39" s="380"/>
    </row>
    <row r="40" spans="1:13" ht="24" customHeight="1">
      <c r="A40" s="42"/>
      <c r="B40" s="42"/>
      <c r="C40" s="360">
        <v>87</v>
      </c>
      <c r="D40" s="361" t="s">
        <v>200</v>
      </c>
      <c r="E40" s="362" t="s">
        <v>217</v>
      </c>
      <c r="F40" s="363"/>
      <c r="G40" s="363" t="s">
        <v>220</v>
      </c>
      <c r="H40" s="365" t="s">
        <v>254</v>
      </c>
      <c r="I40" s="376" t="s">
        <v>239</v>
      </c>
      <c r="J40" s="366">
        <v>1</v>
      </c>
      <c r="K40" s="366"/>
      <c r="L40" s="480"/>
      <c r="M40" s="368"/>
    </row>
    <row r="41" spans="1:13" ht="25.5" customHeight="1">
      <c r="A41" s="42"/>
      <c r="B41" s="42"/>
      <c r="C41" s="360">
        <v>87</v>
      </c>
      <c r="D41" s="361" t="s">
        <v>200</v>
      </c>
      <c r="E41" s="362" t="s">
        <v>217</v>
      </c>
      <c r="F41" s="363"/>
      <c r="G41" s="363" t="s">
        <v>220</v>
      </c>
      <c r="H41" s="365" t="s">
        <v>254</v>
      </c>
      <c r="I41" s="365" t="s">
        <v>240</v>
      </c>
      <c r="J41" s="366">
        <v>100000</v>
      </c>
      <c r="K41" s="366"/>
      <c r="L41" s="480"/>
      <c r="M41" s="368"/>
    </row>
    <row r="42" spans="1:13" ht="18" customHeight="1">
      <c r="A42" s="42"/>
      <c r="B42" s="42"/>
      <c r="C42" s="360">
        <v>87</v>
      </c>
      <c r="D42" s="361" t="s">
        <v>200</v>
      </c>
      <c r="E42" s="362" t="s">
        <v>217</v>
      </c>
      <c r="F42" s="363"/>
      <c r="G42" s="363" t="s">
        <v>220</v>
      </c>
      <c r="H42" s="365" t="s">
        <v>254</v>
      </c>
      <c r="I42" s="365" t="s">
        <v>241</v>
      </c>
      <c r="J42" s="366">
        <v>100000</v>
      </c>
      <c r="K42" s="366"/>
      <c r="L42" s="480"/>
      <c r="M42" s="368"/>
    </row>
    <row r="43" spans="1:13" ht="31.5" customHeight="1">
      <c r="A43" s="42"/>
      <c r="B43" s="42"/>
      <c r="C43" s="369"/>
      <c r="D43" s="363"/>
      <c r="E43" s="370"/>
      <c r="F43" s="363"/>
      <c r="G43" s="363"/>
      <c r="H43" s="372" t="s">
        <v>242</v>
      </c>
      <c r="I43" s="373"/>
      <c r="J43" s="374"/>
      <c r="K43" s="374"/>
      <c r="L43" s="374"/>
      <c r="M43" s="375"/>
    </row>
    <row r="44" spans="1:13" ht="25.5" customHeight="1">
      <c r="A44" s="42"/>
      <c r="B44" s="42"/>
      <c r="C44" s="360">
        <v>87</v>
      </c>
      <c r="D44" s="361" t="s">
        <v>200</v>
      </c>
      <c r="E44" s="362" t="s">
        <v>217</v>
      </c>
      <c r="F44" s="363"/>
      <c r="G44" s="363" t="s">
        <v>220</v>
      </c>
      <c r="H44" s="365" t="s">
        <v>254</v>
      </c>
      <c r="I44" s="376" t="s">
        <v>243</v>
      </c>
      <c r="J44" s="366">
        <v>1</v>
      </c>
      <c r="K44" s="366"/>
      <c r="L44" s="480"/>
      <c r="M44" s="368"/>
    </row>
    <row r="45" spans="1:13" ht="24" customHeight="1">
      <c r="A45" s="42"/>
      <c r="B45" s="42"/>
      <c r="C45" s="360">
        <v>87</v>
      </c>
      <c r="D45" s="361" t="s">
        <v>200</v>
      </c>
      <c r="E45" s="362" t="s">
        <v>217</v>
      </c>
      <c r="F45" s="363"/>
      <c r="G45" s="363" t="s">
        <v>220</v>
      </c>
      <c r="H45" s="365" t="s">
        <v>254</v>
      </c>
      <c r="I45" s="365" t="s">
        <v>244</v>
      </c>
      <c r="J45" s="366">
        <v>100000</v>
      </c>
      <c r="K45" s="366"/>
      <c r="L45" s="480"/>
      <c r="M45" s="368"/>
    </row>
    <row r="46" spans="1:13" ht="22.5" customHeight="1">
      <c r="A46" s="42"/>
      <c r="B46" s="42"/>
      <c r="C46" s="360">
        <v>87</v>
      </c>
      <c r="D46" s="361" t="s">
        <v>200</v>
      </c>
      <c r="E46" s="362" t="s">
        <v>217</v>
      </c>
      <c r="F46" s="363"/>
      <c r="G46" s="363" t="s">
        <v>220</v>
      </c>
      <c r="H46" s="365" t="s">
        <v>254</v>
      </c>
      <c r="I46" s="365" t="s">
        <v>245</v>
      </c>
      <c r="J46" s="366">
        <v>100000</v>
      </c>
      <c r="K46" s="366"/>
      <c r="L46" s="480"/>
      <c r="M46" s="368"/>
    </row>
    <row r="47" spans="1:13" ht="31.5" customHeight="1">
      <c r="A47" s="42"/>
      <c r="B47" s="42"/>
      <c r="C47" s="369"/>
      <c r="D47" s="363"/>
      <c r="E47" s="370"/>
      <c r="F47" s="363"/>
      <c r="G47" s="363"/>
      <c r="H47" s="372" t="s">
        <v>246</v>
      </c>
      <c r="I47" s="373"/>
      <c r="J47" s="374"/>
      <c r="K47" s="374"/>
      <c r="L47" s="374"/>
      <c r="M47" s="375"/>
    </row>
    <row r="48" spans="1:13" ht="21" customHeight="1">
      <c r="A48" s="42"/>
      <c r="B48" s="42"/>
      <c r="C48" s="360">
        <v>87</v>
      </c>
      <c r="D48" s="361" t="s">
        <v>200</v>
      </c>
      <c r="E48" s="362" t="s">
        <v>217</v>
      </c>
      <c r="F48" s="363"/>
      <c r="G48" s="363" t="s">
        <v>220</v>
      </c>
      <c r="H48" s="365" t="s">
        <v>254</v>
      </c>
      <c r="I48" s="376" t="s">
        <v>247</v>
      </c>
      <c r="J48" s="366">
        <v>1</v>
      </c>
      <c r="K48" s="366"/>
      <c r="L48" s="480"/>
      <c r="M48" s="368"/>
    </row>
    <row r="49" spans="1:13" ht="21" customHeight="1">
      <c r="A49" s="42"/>
      <c r="B49" s="42"/>
      <c r="C49" s="360">
        <v>87</v>
      </c>
      <c r="D49" s="361" t="s">
        <v>200</v>
      </c>
      <c r="E49" s="362" t="s">
        <v>217</v>
      </c>
      <c r="F49" s="363"/>
      <c r="G49" s="363" t="s">
        <v>220</v>
      </c>
      <c r="H49" s="365" t="s">
        <v>254</v>
      </c>
      <c r="I49" s="365" t="s">
        <v>248</v>
      </c>
      <c r="J49" s="366">
        <v>100000</v>
      </c>
      <c r="K49" s="366"/>
      <c r="L49" s="480"/>
      <c r="M49" s="368"/>
    </row>
    <row r="50" spans="1:13" ht="27.75" customHeight="1">
      <c r="A50" s="42"/>
      <c r="B50" s="42"/>
      <c r="C50" s="360">
        <v>87</v>
      </c>
      <c r="D50" s="361" t="s">
        <v>200</v>
      </c>
      <c r="E50" s="362" t="s">
        <v>217</v>
      </c>
      <c r="F50" s="363"/>
      <c r="G50" s="363" t="s">
        <v>220</v>
      </c>
      <c r="H50" s="365" t="s">
        <v>254</v>
      </c>
      <c r="I50" s="365" t="s">
        <v>249</v>
      </c>
      <c r="J50" s="366"/>
      <c r="K50" s="366"/>
      <c r="L50" s="480"/>
      <c r="M50" s="368"/>
    </row>
    <row r="51" spans="1:13" ht="31.5" customHeight="1">
      <c r="A51" s="42"/>
      <c r="B51" s="42"/>
      <c r="C51" s="369"/>
      <c r="D51" s="363"/>
      <c r="E51" s="370"/>
      <c r="F51" s="363"/>
      <c r="G51" s="363"/>
      <c r="H51" s="378" t="s">
        <v>250</v>
      </c>
      <c r="I51" s="372"/>
      <c r="J51" s="379"/>
      <c r="K51" s="379"/>
      <c r="L51" s="379"/>
      <c r="M51" s="380"/>
    </row>
    <row r="52" spans="1:13" s="263" customFormat="1" ht="24" customHeight="1">
      <c r="A52" s="262"/>
      <c r="B52" s="262"/>
      <c r="C52" s="383">
        <v>87</v>
      </c>
      <c r="D52" s="384" t="s">
        <v>200</v>
      </c>
      <c r="E52" s="385" t="s">
        <v>217</v>
      </c>
      <c r="F52" s="371"/>
      <c r="G52" s="371" t="s">
        <v>221</v>
      </c>
      <c r="H52" s="386" t="s">
        <v>252</v>
      </c>
      <c r="I52" s="387" t="s">
        <v>239</v>
      </c>
      <c r="J52" s="388">
        <v>8.64</v>
      </c>
      <c r="K52" s="388" t="s">
        <v>261</v>
      </c>
      <c r="L52" s="481"/>
      <c r="M52" s="389"/>
    </row>
    <row r="53" spans="1:13" ht="22.5" customHeight="1">
      <c r="A53" s="42"/>
      <c r="B53" s="42"/>
      <c r="C53" s="383">
        <v>87</v>
      </c>
      <c r="D53" s="384" t="s">
        <v>200</v>
      </c>
      <c r="E53" s="385" t="s">
        <v>217</v>
      </c>
      <c r="F53" s="371"/>
      <c r="G53" s="371" t="s">
        <v>221</v>
      </c>
      <c r="H53" s="386" t="s">
        <v>252</v>
      </c>
      <c r="I53" s="386" t="s">
        <v>240</v>
      </c>
      <c r="J53" s="377">
        <v>100000</v>
      </c>
      <c r="K53" s="377">
        <v>4000000</v>
      </c>
      <c r="L53" s="480"/>
      <c r="M53" s="368"/>
    </row>
    <row r="54" spans="1:13" ht="18.75" customHeight="1">
      <c r="A54" s="42"/>
      <c r="B54" s="42"/>
      <c r="C54" s="383">
        <v>87</v>
      </c>
      <c r="D54" s="384" t="s">
        <v>200</v>
      </c>
      <c r="E54" s="385" t="s">
        <v>217</v>
      </c>
      <c r="F54" s="371"/>
      <c r="G54" s="371" t="s">
        <v>221</v>
      </c>
      <c r="H54" s="386" t="s">
        <v>252</v>
      </c>
      <c r="I54" s="386" t="s">
        <v>241</v>
      </c>
      <c r="J54" s="377">
        <v>100000</v>
      </c>
      <c r="K54" s="377">
        <f>K53/K52</f>
        <v>30303.030303030304</v>
      </c>
      <c r="L54" s="480"/>
      <c r="M54" s="368"/>
    </row>
    <row r="55" spans="1:13" ht="31.5" customHeight="1">
      <c r="A55" s="42"/>
      <c r="B55" s="42"/>
      <c r="C55" s="369"/>
      <c r="D55" s="363"/>
      <c r="E55" s="370"/>
      <c r="F55" s="363"/>
      <c r="G55" s="363"/>
      <c r="H55" s="372" t="s">
        <v>242</v>
      </c>
      <c r="I55" s="373"/>
      <c r="J55" s="374"/>
      <c r="K55" s="374"/>
      <c r="L55" s="374"/>
      <c r="M55" s="375"/>
    </row>
    <row r="56" spans="1:13" ht="29.25" customHeight="1">
      <c r="A56" s="42"/>
      <c r="B56" s="42"/>
      <c r="C56" s="360">
        <v>87</v>
      </c>
      <c r="D56" s="361" t="s">
        <v>200</v>
      </c>
      <c r="E56" s="362" t="s">
        <v>217</v>
      </c>
      <c r="F56" s="363"/>
      <c r="G56" s="363" t="s">
        <v>221</v>
      </c>
      <c r="H56" s="365" t="s">
        <v>252</v>
      </c>
      <c r="I56" s="376" t="s">
        <v>243</v>
      </c>
      <c r="J56" s="382">
        <v>8.64</v>
      </c>
      <c r="K56" s="390" t="s">
        <v>261</v>
      </c>
      <c r="L56" s="480"/>
      <c r="M56" s="368"/>
    </row>
    <row r="57" spans="1:13" ht="31.5" customHeight="1">
      <c r="A57" s="42"/>
      <c r="B57" s="42"/>
      <c r="C57" s="360">
        <v>87</v>
      </c>
      <c r="D57" s="361" t="s">
        <v>200</v>
      </c>
      <c r="E57" s="362" t="s">
        <v>217</v>
      </c>
      <c r="F57" s="363"/>
      <c r="G57" s="363" t="s">
        <v>221</v>
      </c>
      <c r="H57" s="365" t="s">
        <v>252</v>
      </c>
      <c r="I57" s="365" t="s">
        <v>244</v>
      </c>
      <c r="J57" s="366">
        <v>100000</v>
      </c>
      <c r="K57" s="391">
        <v>3820000</v>
      </c>
      <c r="L57" s="480"/>
      <c r="M57" s="368"/>
    </row>
    <row r="58" spans="1:13" ht="31.5" customHeight="1">
      <c r="A58" s="42"/>
      <c r="B58" s="42"/>
      <c r="C58" s="360">
        <v>87</v>
      </c>
      <c r="D58" s="361" t="s">
        <v>200</v>
      </c>
      <c r="E58" s="362" t="s">
        <v>217</v>
      </c>
      <c r="F58" s="363"/>
      <c r="G58" s="363" t="s">
        <v>221</v>
      </c>
      <c r="H58" s="365" t="s">
        <v>252</v>
      </c>
      <c r="I58" s="365" t="s">
        <v>245</v>
      </c>
      <c r="J58" s="366">
        <v>100000</v>
      </c>
      <c r="K58" s="391">
        <f>K57/K56</f>
        <v>28939.39393939394</v>
      </c>
      <c r="L58" s="480"/>
      <c r="M58" s="368"/>
    </row>
    <row r="59" spans="1:13" ht="31.5" customHeight="1">
      <c r="A59" s="42"/>
      <c r="B59" s="42"/>
      <c r="C59" s="369"/>
      <c r="D59" s="363"/>
      <c r="E59" s="370"/>
      <c r="F59" s="363"/>
      <c r="G59" s="363"/>
      <c r="H59" s="372" t="s">
        <v>246</v>
      </c>
      <c r="I59" s="373"/>
      <c r="J59" s="374"/>
      <c r="K59" s="374"/>
      <c r="L59" s="374"/>
      <c r="M59" s="375"/>
    </row>
    <row r="60" spans="1:13" ht="21.75" customHeight="1">
      <c r="A60" s="42"/>
      <c r="B60" s="42"/>
      <c r="C60" s="360">
        <v>87</v>
      </c>
      <c r="D60" s="361" t="s">
        <v>200</v>
      </c>
      <c r="E60" s="362" t="s">
        <v>217</v>
      </c>
      <c r="F60" s="363"/>
      <c r="G60" s="363" t="s">
        <v>221</v>
      </c>
      <c r="H60" s="365" t="s">
        <v>252</v>
      </c>
      <c r="I60" s="376" t="s">
        <v>247</v>
      </c>
      <c r="J60" s="382">
        <v>8.64</v>
      </c>
      <c r="K60" s="390" t="s">
        <v>261</v>
      </c>
      <c r="L60" s="480"/>
      <c r="M60" s="368"/>
    </row>
    <row r="61" spans="1:13" ht="23.25" customHeight="1">
      <c r="A61" s="42"/>
      <c r="B61" s="42"/>
      <c r="C61" s="360">
        <v>87</v>
      </c>
      <c r="D61" s="361" t="s">
        <v>200</v>
      </c>
      <c r="E61" s="362" t="s">
        <v>217</v>
      </c>
      <c r="F61" s="363"/>
      <c r="G61" s="363" t="s">
        <v>221</v>
      </c>
      <c r="H61" s="365" t="s">
        <v>252</v>
      </c>
      <c r="I61" s="365" t="s">
        <v>248</v>
      </c>
      <c r="J61" s="366">
        <v>99999.99</v>
      </c>
      <c r="K61" s="391">
        <v>3027462</v>
      </c>
      <c r="L61" s="480"/>
      <c r="M61" s="368"/>
    </row>
    <row r="62" spans="1:13" ht="29.25" customHeight="1">
      <c r="A62" s="42"/>
      <c r="B62" s="42"/>
      <c r="C62" s="360">
        <v>87</v>
      </c>
      <c r="D62" s="361" t="s">
        <v>200</v>
      </c>
      <c r="E62" s="362" t="s">
        <v>217</v>
      </c>
      <c r="F62" s="363"/>
      <c r="G62" s="363" t="s">
        <v>221</v>
      </c>
      <c r="H62" s="365" t="s">
        <v>252</v>
      </c>
      <c r="I62" s="365" t="s">
        <v>249</v>
      </c>
      <c r="J62" s="366"/>
      <c r="K62" s="391"/>
      <c r="L62" s="480"/>
      <c r="M62" s="368"/>
    </row>
    <row r="63" spans="1:13" ht="31.5" customHeight="1">
      <c r="A63" s="42"/>
      <c r="B63" s="42"/>
      <c r="C63" s="369"/>
      <c r="D63" s="363"/>
      <c r="E63" s="370"/>
      <c r="F63" s="363"/>
      <c r="G63" s="363"/>
      <c r="H63" s="378" t="s">
        <v>250</v>
      </c>
      <c r="I63" s="372"/>
      <c r="J63" s="379"/>
      <c r="K63" s="379"/>
      <c r="L63" s="379"/>
      <c r="M63" s="380"/>
    </row>
    <row r="64" spans="1:13" s="263" customFormat="1" ht="25.5" customHeight="1">
      <c r="A64" s="262"/>
      <c r="B64" s="262"/>
      <c r="C64" s="383">
        <v>87</v>
      </c>
      <c r="D64" s="384" t="s">
        <v>200</v>
      </c>
      <c r="E64" s="385" t="s">
        <v>217</v>
      </c>
      <c r="F64" s="371"/>
      <c r="G64" s="371" t="s">
        <v>208</v>
      </c>
      <c r="H64" s="386" t="s">
        <v>255</v>
      </c>
      <c r="I64" s="387" t="s">
        <v>239</v>
      </c>
      <c r="J64" s="377">
        <v>2</v>
      </c>
      <c r="K64" s="391">
        <v>2</v>
      </c>
      <c r="L64" s="482">
        <v>2</v>
      </c>
      <c r="M64" s="400">
        <v>2</v>
      </c>
    </row>
    <row r="65" spans="1:15" ht="26.25" customHeight="1">
      <c r="A65" s="42"/>
      <c r="B65" s="42"/>
      <c r="C65" s="360">
        <v>87</v>
      </c>
      <c r="D65" s="361" t="s">
        <v>200</v>
      </c>
      <c r="E65" s="362" t="s">
        <v>217</v>
      </c>
      <c r="F65" s="363"/>
      <c r="G65" s="363" t="s">
        <v>208</v>
      </c>
      <c r="H65" s="365" t="s">
        <v>255</v>
      </c>
      <c r="I65" s="365" t="s">
        <v>240</v>
      </c>
      <c r="J65" s="366">
        <v>9279000</v>
      </c>
      <c r="K65" s="391">
        <v>9245000</v>
      </c>
      <c r="L65" s="478">
        <v>9575000</v>
      </c>
      <c r="M65" s="392">
        <v>9575000</v>
      </c>
    </row>
    <row r="66" spans="1:15" ht="22.5" customHeight="1">
      <c r="A66" s="42"/>
      <c r="B66" s="42"/>
      <c r="C66" s="360">
        <v>87</v>
      </c>
      <c r="D66" s="361" t="s">
        <v>200</v>
      </c>
      <c r="E66" s="362" t="s">
        <v>217</v>
      </c>
      <c r="F66" s="363"/>
      <c r="G66" s="363" t="s">
        <v>208</v>
      </c>
      <c r="H66" s="365" t="s">
        <v>255</v>
      </c>
      <c r="I66" s="365" t="s">
        <v>241</v>
      </c>
      <c r="J66" s="366"/>
      <c r="K66" s="391"/>
      <c r="L66" s="478">
        <v>4787516</v>
      </c>
      <c r="M66" s="392">
        <v>4787516</v>
      </c>
    </row>
    <row r="67" spans="1:15" ht="25.5" customHeight="1">
      <c r="A67" s="42"/>
      <c r="B67" s="42"/>
      <c r="C67" s="369"/>
      <c r="D67" s="363"/>
      <c r="E67" s="370"/>
      <c r="F67" s="363"/>
      <c r="G67" s="363"/>
      <c r="H67" s="372" t="s">
        <v>242</v>
      </c>
      <c r="I67" s="373"/>
      <c r="J67" s="374"/>
      <c r="K67" s="374"/>
      <c r="L67" s="374"/>
      <c r="M67" s="375"/>
    </row>
    <row r="68" spans="1:15" ht="31.5" customHeight="1">
      <c r="A68" s="42"/>
      <c r="B68" s="42"/>
      <c r="C68" s="360">
        <v>87</v>
      </c>
      <c r="D68" s="361" t="s">
        <v>200</v>
      </c>
      <c r="E68" s="362" t="s">
        <v>217</v>
      </c>
      <c r="F68" s="363"/>
      <c r="G68" s="363" t="s">
        <v>208</v>
      </c>
      <c r="H68" s="365" t="s">
        <v>255</v>
      </c>
      <c r="I68" s="376" t="s">
        <v>243</v>
      </c>
      <c r="J68" s="366">
        <v>2</v>
      </c>
      <c r="K68" s="391">
        <v>2</v>
      </c>
      <c r="L68" s="480">
        <v>2</v>
      </c>
      <c r="M68" s="368">
        <v>2</v>
      </c>
    </row>
    <row r="69" spans="1:15" ht="31.5" customHeight="1">
      <c r="A69" s="42"/>
      <c r="B69" s="42"/>
      <c r="C69" s="360">
        <v>87</v>
      </c>
      <c r="D69" s="361" t="s">
        <v>200</v>
      </c>
      <c r="E69" s="362" t="s">
        <v>217</v>
      </c>
      <c r="F69" s="363"/>
      <c r="G69" s="363" t="s">
        <v>208</v>
      </c>
      <c r="H69" s="365" t="s">
        <v>255</v>
      </c>
      <c r="I69" s="365" t="s">
        <v>244</v>
      </c>
      <c r="J69" s="366">
        <v>7983500</v>
      </c>
      <c r="K69" s="391">
        <v>9245000</v>
      </c>
      <c r="L69" s="478">
        <v>9575000</v>
      </c>
      <c r="M69" s="392">
        <v>9575000</v>
      </c>
    </row>
    <row r="70" spans="1:15" ht="31.5" customHeight="1">
      <c r="A70" s="42"/>
      <c r="B70" s="42"/>
      <c r="C70" s="360">
        <v>87</v>
      </c>
      <c r="D70" s="361" t="s">
        <v>200</v>
      </c>
      <c r="E70" s="362" t="s">
        <v>217</v>
      </c>
      <c r="F70" s="363"/>
      <c r="G70" s="363" t="s">
        <v>208</v>
      </c>
      <c r="H70" s="365" t="s">
        <v>255</v>
      </c>
      <c r="I70" s="365" t="s">
        <v>245</v>
      </c>
      <c r="J70" s="366"/>
      <c r="K70" s="391"/>
      <c r="L70" s="478">
        <v>4787516</v>
      </c>
      <c r="M70" s="392">
        <v>4787516</v>
      </c>
    </row>
    <row r="71" spans="1:15" ht="31.5" customHeight="1">
      <c r="A71" s="42"/>
      <c r="B71" s="42"/>
      <c r="C71" s="369"/>
      <c r="D71" s="363"/>
      <c r="E71" s="370"/>
      <c r="F71" s="363"/>
      <c r="G71" s="363"/>
      <c r="H71" s="372" t="s">
        <v>246</v>
      </c>
      <c r="I71" s="373"/>
      <c r="J71" s="374"/>
      <c r="K71" s="374"/>
      <c r="L71" s="374"/>
      <c r="M71" s="375"/>
    </row>
    <row r="72" spans="1:15" ht="23.25" customHeight="1">
      <c r="A72" s="42"/>
      <c r="B72" s="42"/>
      <c r="C72" s="360">
        <v>87</v>
      </c>
      <c r="D72" s="361" t="s">
        <v>200</v>
      </c>
      <c r="E72" s="362" t="s">
        <v>217</v>
      </c>
      <c r="F72" s="363"/>
      <c r="G72" s="363" t="s">
        <v>208</v>
      </c>
      <c r="H72" s="365" t="s">
        <v>255</v>
      </c>
      <c r="I72" s="376" t="s">
        <v>247</v>
      </c>
      <c r="J72" s="382">
        <v>0.9</v>
      </c>
      <c r="K72" s="390" t="s">
        <v>260</v>
      </c>
      <c r="L72" s="480">
        <v>0.51</v>
      </c>
      <c r="M72" s="368"/>
    </row>
    <row r="73" spans="1:15" ht="27" customHeight="1">
      <c r="A73" s="42"/>
      <c r="B73" s="42"/>
      <c r="C73" s="360">
        <v>87</v>
      </c>
      <c r="D73" s="361" t="s">
        <v>200</v>
      </c>
      <c r="E73" s="362" t="s">
        <v>217</v>
      </c>
      <c r="F73" s="363"/>
      <c r="G73" s="363" t="s">
        <v>208</v>
      </c>
      <c r="H73" s="365" t="s">
        <v>255</v>
      </c>
      <c r="I73" s="365" t="s">
        <v>248</v>
      </c>
      <c r="J73" s="366">
        <v>3595257.9</v>
      </c>
      <c r="K73" s="391">
        <v>4635924</v>
      </c>
      <c r="L73" s="478">
        <v>3831555.3</v>
      </c>
      <c r="M73" s="392">
        <v>3609134</v>
      </c>
    </row>
    <row r="74" spans="1:15" ht="30.75" customHeight="1">
      <c r="A74" s="42"/>
      <c r="B74" s="42"/>
      <c r="C74" s="360">
        <v>87</v>
      </c>
      <c r="D74" s="361" t="s">
        <v>200</v>
      </c>
      <c r="E74" s="362" t="s">
        <v>217</v>
      </c>
      <c r="F74" s="363"/>
      <c r="G74" s="363" t="s">
        <v>208</v>
      </c>
      <c r="H74" s="365" t="s">
        <v>255</v>
      </c>
      <c r="I74" s="365" t="s">
        <v>249</v>
      </c>
      <c r="J74" s="366"/>
      <c r="K74" s="391"/>
      <c r="L74" s="480"/>
      <c r="M74" s="368"/>
      <c r="O74" s="261"/>
    </row>
    <row r="75" spans="1:15" ht="31.5" customHeight="1">
      <c r="A75" s="42"/>
      <c r="B75" s="42"/>
      <c r="C75" s="369"/>
      <c r="D75" s="363"/>
      <c r="E75" s="370"/>
      <c r="F75" s="363"/>
      <c r="G75" s="363"/>
      <c r="H75" s="378" t="s">
        <v>250</v>
      </c>
      <c r="I75" s="372"/>
      <c r="J75" s="379"/>
      <c r="K75" s="379"/>
      <c r="L75" s="379"/>
      <c r="M75" s="380"/>
    </row>
    <row r="76" spans="1:15" ht="24" customHeight="1">
      <c r="A76" s="42"/>
      <c r="B76" s="42"/>
      <c r="C76" s="360">
        <v>87</v>
      </c>
      <c r="D76" s="361" t="s">
        <v>200</v>
      </c>
      <c r="E76" s="362" t="s">
        <v>217</v>
      </c>
      <c r="F76" s="363"/>
      <c r="G76" s="363" t="s">
        <v>213</v>
      </c>
      <c r="H76" s="365" t="s">
        <v>262</v>
      </c>
      <c r="I76" s="376" t="s">
        <v>239</v>
      </c>
      <c r="J76" s="366"/>
      <c r="K76" s="391">
        <v>132</v>
      </c>
      <c r="L76" s="480"/>
      <c r="M76" s="368"/>
    </row>
    <row r="77" spans="1:15" ht="29.25" customHeight="1">
      <c r="A77" s="42"/>
      <c r="B77" s="42"/>
      <c r="C77" s="360">
        <v>87</v>
      </c>
      <c r="D77" s="361" t="s">
        <v>200</v>
      </c>
      <c r="E77" s="362" t="s">
        <v>217</v>
      </c>
      <c r="F77" s="363"/>
      <c r="G77" s="363" t="s">
        <v>213</v>
      </c>
      <c r="H77" s="365" t="s">
        <v>262</v>
      </c>
      <c r="I77" s="365" t="s">
        <v>240</v>
      </c>
      <c r="J77" s="366">
        <v>0</v>
      </c>
      <c r="K77" s="391">
        <v>50000</v>
      </c>
      <c r="L77" s="480"/>
      <c r="M77" s="368"/>
    </row>
    <row r="78" spans="1:15" ht="27.75" customHeight="1">
      <c r="A78" s="42"/>
      <c r="B78" s="42"/>
      <c r="C78" s="360">
        <v>87</v>
      </c>
      <c r="D78" s="361" t="s">
        <v>200</v>
      </c>
      <c r="E78" s="362" t="s">
        <v>217</v>
      </c>
      <c r="F78" s="363"/>
      <c r="G78" s="363" t="s">
        <v>213</v>
      </c>
      <c r="H78" s="365" t="s">
        <v>262</v>
      </c>
      <c r="I78" s="365" t="s">
        <v>241</v>
      </c>
      <c r="J78" s="366">
        <v>0</v>
      </c>
      <c r="K78" s="391">
        <v>0</v>
      </c>
      <c r="L78" s="480"/>
      <c r="M78" s="368"/>
    </row>
    <row r="79" spans="1:15" ht="31.5" customHeight="1">
      <c r="A79" s="42"/>
      <c r="B79" s="42"/>
      <c r="C79" s="369"/>
      <c r="D79" s="363"/>
      <c r="E79" s="370"/>
      <c r="F79" s="363"/>
      <c r="G79" s="363"/>
      <c r="H79" s="372" t="s">
        <v>242</v>
      </c>
      <c r="I79" s="373"/>
      <c r="J79" s="374">
        <v>0</v>
      </c>
      <c r="K79" s="374">
        <v>0</v>
      </c>
      <c r="L79" s="374">
        <v>0</v>
      </c>
      <c r="M79" s="375">
        <v>0</v>
      </c>
    </row>
    <row r="80" spans="1:15" ht="31.5" customHeight="1">
      <c r="A80" s="42"/>
      <c r="B80" s="42"/>
      <c r="C80" s="360">
        <v>87</v>
      </c>
      <c r="D80" s="361" t="s">
        <v>200</v>
      </c>
      <c r="E80" s="370" t="s">
        <v>25</v>
      </c>
      <c r="F80" s="363"/>
      <c r="G80" s="363" t="s">
        <v>213</v>
      </c>
      <c r="H80" s="365" t="s">
        <v>262</v>
      </c>
      <c r="I80" s="376" t="s">
        <v>243</v>
      </c>
      <c r="J80" s="366"/>
      <c r="K80" s="391">
        <v>132</v>
      </c>
      <c r="L80" s="480"/>
      <c r="M80" s="368"/>
    </row>
    <row r="81" spans="1:13" ht="31.5" customHeight="1">
      <c r="A81" s="42"/>
      <c r="B81" s="42"/>
      <c r="C81" s="360">
        <v>87</v>
      </c>
      <c r="D81" s="361" t="s">
        <v>200</v>
      </c>
      <c r="E81" s="370" t="s">
        <v>25</v>
      </c>
      <c r="F81" s="363"/>
      <c r="G81" s="363" t="s">
        <v>213</v>
      </c>
      <c r="H81" s="365" t="s">
        <v>262</v>
      </c>
      <c r="I81" s="365" t="s">
        <v>244</v>
      </c>
      <c r="J81" s="366">
        <v>0</v>
      </c>
      <c r="K81" s="391">
        <v>50000</v>
      </c>
      <c r="L81" s="480"/>
      <c r="M81" s="368"/>
    </row>
    <row r="82" spans="1:13" ht="31.5" customHeight="1">
      <c r="A82" s="42"/>
      <c r="B82" s="42"/>
      <c r="C82" s="360">
        <v>87</v>
      </c>
      <c r="D82" s="361" t="s">
        <v>200</v>
      </c>
      <c r="E82" s="370" t="s">
        <v>25</v>
      </c>
      <c r="F82" s="363"/>
      <c r="G82" s="363" t="s">
        <v>213</v>
      </c>
      <c r="H82" s="365" t="s">
        <v>262</v>
      </c>
      <c r="I82" s="365" t="s">
        <v>245</v>
      </c>
      <c r="J82" s="366">
        <v>0</v>
      </c>
      <c r="K82" s="391">
        <v>0</v>
      </c>
      <c r="L82" s="480"/>
      <c r="M82" s="368"/>
    </row>
    <row r="83" spans="1:13" ht="27" customHeight="1">
      <c r="A83" s="42"/>
      <c r="B83" s="42"/>
      <c r="C83" s="369"/>
      <c r="D83" s="363"/>
      <c r="E83" s="370"/>
      <c r="F83" s="363"/>
      <c r="G83" s="363"/>
      <c r="H83" s="372" t="s">
        <v>246</v>
      </c>
      <c r="I83" s="373"/>
      <c r="J83" s="374">
        <v>0</v>
      </c>
      <c r="K83" s="374">
        <v>0</v>
      </c>
      <c r="L83" s="374">
        <v>0</v>
      </c>
      <c r="M83" s="375">
        <v>0</v>
      </c>
    </row>
    <row r="84" spans="1:13" ht="27" customHeight="1">
      <c r="A84" s="42"/>
      <c r="B84" s="42"/>
      <c r="C84" s="360">
        <v>87</v>
      </c>
      <c r="D84" s="361" t="s">
        <v>200</v>
      </c>
      <c r="E84" s="370" t="s">
        <v>25</v>
      </c>
      <c r="F84" s="363"/>
      <c r="G84" s="363" t="s">
        <v>213</v>
      </c>
      <c r="H84" s="365" t="s">
        <v>262</v>
      </c>
      <c r="I84" s="376" t="s">
        <v>247</v>
      </c>
      <c r="J84" s="366"/>
      <c r="K84" s="391">
        <v>132</v>
      </c>
      <c r="L84" s="480"/>
      <c r="M84" s="368"/>
    </row>
    <row r="85" spans="1:13" ht="27" customHeight="1">
      <c r="A85" s="42"/>
      <c r="B85" s="42"/>
      <c r="C85" s="360">
        <v>87</v>
      </c>
      <c r="D85" s="361" t="s">
        <v>200</v>
      </c>
      <c r="E85" s="370" t="s">
        <v>25</v>
      </c>
      <c r="F85" s="363"/>
      <c r="G85" s="363" t="s">
        <v>213</v>
      </c>
      <c r="H85" s="365" t="s">
        <v>262</v>
      </c>
      <c r="I85" s="365" t="s">
        <v>248</v>
      </c>
      <c r="J85" s="366">
        <v>0</v>
      </c>
      <c r="K85" s="391">
        <v>43800</v>
      </c>
      <c r="L85" s="480"/>
      <c r="M85" s="368"/>
    </row>
    <row r="86" spans="1:13" ht="27" customHeight="1">
      <c r="A86" s="42"/>
      <c r="B86" s="42"/>
      <c r="C86" s="360">
        <v>87</v>
      </c>
      <c r="D86" s="361" t="s">
        <v>200</v>
      </c>
      <c r="E86" s="370" t="s">
        <v>25</v>
      </c>
      <c r="F86" s="363"/>
      <c r="G86" s="363" t="s">
        <v>213</v>
      </c>
      <c r="H86" s="365" t="s">
        <v>262</v>
      </c>
      <c r="I86" s="365" t="s">
        <v>249</v>
      </c>
      <c r="J86" s="366">
        <v>0</v>
      </c>
      <c r="K86" s="391">
        <v>0</v>
      </c>
      <c r="L86" s="480"/>
      <c r="M86" s="368"/>
    </row>
    <row r="87" spans="1:13" ht="27" customHeight="1">
      <c r="A87" s="42"/>
      <c r="B87" s="42"/>
      <c r="C87" s="369"/>
      <c r="D87" s="363"/>
      <c r="E87" s="370"/>
      <c r="F87" s="363"/>
      <c r="G87" s="363"/>
      <c r="H87" s="378" t="s">
        <v>250</v>
      </c>
      <c r="I87" s="372"/>
      <c r="J87" s="379"/>
      <c r="K87" s="379"/>
      <c r="L87" s="379"/>
      <c r="M87" s="380"/>
    </row>
    <row r="88" spans="1:13" ht="27" customHeight="1">
      <c r="A88" s="42"/>
      <c r="B88" s="42"/>
      <c r="C88" s="360">
        <v>87</v>
      </c>
      <c r="D88" s="361" t="s">
        <v>200</v>
      </c>
      <c r="E88" s="362" t="s">
        <v>217</v>
      </c>
      <c r="F88" s="363"/>
      <c r="G88" s="363" t="s">
        <v>216</v>
      </c>
      <c r="H88" s="365" t="s">
        <v>215</v>
      </c>
      <c r="I88" s="376" t="s">
        <v>239</v>
      </c>
      <c r="J88" s="366"/>
      <c r="K88" s="391">
        <v>132</v>
      </c>
      <c r="L88" s="480"/>
      <c r="M88" s="368"/>
    </row>
    <row r="89" spans="1:13" ht="27" customHeight="1">
      <c r="A89" s="42"/>
      <c r="B89" s="42"/>
      <c r="C89" s="360">
        <v>87</v>
      </c>
      <c r="D89" s="361" t="s">
        <v>200</v>
      </c>
      <c r="E89" s="362" t="s">
        <v>217</v>
      </c>
      <c r="F89" s="363"/>
      <c r="G89" s="363" t="s">
        <v>216</v>
      </c>
      <c r="H89" s="365" t="s">
        <v>215</v>
      </c>
      <c r="I89" s="365" t="s">
        <v>240</v>
      </c>
      <c r="J89" s="366">
        <v>0</v>
      </c>
      <c r="K89" s="391">
        <v>10000</v>
      </c>
      <c r="L89" s="480"/>
      <c r="M89" s="368"/>
    </row>
    <row r="90" spans="1:13" ht="27" customHeight="1">
      <c r="A90" s="42"/>
      <c r="B90" s="42"/>
      <c r="C90" s="360">
        <v>87</v>
      </c>
      <c r="D90" s="361" t="s">
        <v>200</v>
      </c>
      <c r="E90" s="362" t="s">
        <v>217</v>
      </c>
      <c r="F90" s="363"/>
      <c r="G90" s="363" t="s">
        <v>216</v>
      </c>
      <c r="H90" s="365" t="s">
        <v>215</v>
      </c>
      <c r="I90" s="365" t="s">
        <v>241</v>
      </c>
      <c r="J90" s="366">
        <v>0</v>
      </c>
      <c r="K90" s="391">
        <v>0</v>
      </c>
      <c r="L90" s="480"/>
      <c r="M90" s="368"/>
    </row>
    <row r="91" spans="1:13" ht="27" customHeight="1">
      <c r="A91" s="42"/>
      <c r="B91" s="42"/>
      <c r="C91" s="369"/>
      <c r="D91" s="363"/>
      <c r="E91" s="370"/>
      <c r="F91" s="363"/>
      <c r="G91" s="363"/>
      <c r="H91" s="372" t="s">
        <v>242</v>
      </c>
      <c r="I91" s="373"/>
      <c r="J91" s="374">
        <v>0</v>
      </c>
      <c r="K91" s="374">
        <v>0</v>
      </c>
      <c r="L91" s="374">
        <v>0</v>
      </c>
      <c r="M91" s="375">
        <v>0</v>
      </c>
    </row>
    <row r="92" spans="1:13" ht="27" customHeight="1">
      <c r="A92" s="42"/>
      <c r="B92" s="42"/>
      <c r="C92" s="360">
        <v>87</v>
      </c>
      <c r="D92" s="361" t="s">
        <v>200</v>
      </c>
      <c r="E92" s="362" t="s">
        <v>217</v>
      </c>
      <c r="F92" s="363"/>
      <c r="G92" s="363" t="s">
        <v>216</v>
      </c>
      <c r="H92" s="365" t="s">
        <v>215</v>
      </c>
      <c r="I92" s="376" t="s">
        <v>243</v>
      </c>
      <c r="J92" s="366"/>
      <c r="K92" s="391">
        <v>132</v>
      </c>
      <c r="L92" s="480"/>
      <c r="M92" s="368"/>
    </row>
    <row r="93" spans="1:13" ht="27" customHeight="1">
      <c r="A93" s="42"/>
      <c r="B93" s="42"/>
      <c r="C93" s="360">
        <v>87</v>
      </c>
      <c r="D93" s="361" t="s">
        <v>200</v>
      </c>
      <c r="E93" s="362" t="s">
        <v>217</v>
      </c>
      <c r="F93" s="363"/>
      <c r="G93" s="363" t="s">
        <v>216</v>
      </c>
      <c r="H93" s="365" t="s">
        <v>215</v>
      </c>
      <c r="I93" s="365" t="s">
        <v>244</v>
      </c>
      <c r="J93" s="366">
        <v>0</v>
      </c>
      <c r="K93" s="391">
        <v>10000</v>
      </c>
      <c r="L93" s="480"/>
      <c r="M93" s="368"/>
    </row>
    <row r="94" spans="1:13" ht="27" customHeight="1">
      <c r="A94" s="42"/>
      <c r="B94" s="42"/>
      <c r="C94" s="360">
        <v>87</v>
      </c>
      <c r="D94" s="361" t="s">
        <v>200</v>
      </c>
      <c r="E94" s="362" t="s">
        <v>217</v>
      </c>
      <c r="F94" s="363"/>
      <c r="G94" s="363" t="s">
        <v>216</v>
      </c>
      <c r="H94" s="365" t="s">
        <v>215</v>
      </c>
      <c r="I94" s="365" t="s">
        <v>245</v>
      </c>
      <c r="J94" s="366">
        <v>0</v>
      </c>
      <c r="K94" s="391">
        <v>0</v>
      </c>
      <c r="L94" s="480"/>
      <c r="M94" s="368"/>
    </row>
    <row r="95" spans="1:13" ht="27" customHeight="1">
      <c r="A95" s="42"/>
      <c r="B95" s="42"/>
      <c r="C95" s="369"/>
      <c r="D95" s="363"/>
      <c r="E95" s="370"/>
      <c r="F95" s="363"/>
      <c r="G95" s="363"/>
      <c r="H95" s="372" t="s">
        <v>246</v>
      </c>
      <c r="I95" s="373"/>
      <c r="J95" s="374">
        <v>0</v>
      </c>
      <c r="K95" s="374">
        <v>0</v>
      </c>
      <c r="L95" s="374">
        <v>0</v>
      </c>
      <c r="M95" s="375">
        <v>0</v>
      </c>
    </row>
    <row r="96" spans="1:13" ht="27" customHeight="1">
      <c r="A96" s="42"/>
      <c r="B96" s="42"/>
      <c r="C96" s="360">
        <v>87</v>
      </c>
      <c r="D96" s="361" t="s">
        <v>200</v>
      </c>
      <c r="E96" s="362" t="s">
        <v>217</v>
      </c>
      <c r="F96" s="363"/>
      <c r="G96" s="363" t="s">
        <v>216</v>
      </c>
      <c r="H96" s="365" t="s">
        <v>215</v>
      </c>
      <c r="I96" s="376" t="s">
        <v>247</v>
      </c>
      <c r="J96" s="366"/>
      <c r="K96" s="391">
        <v>132</v>
      </c>
      <c r="L96" s="480"/>
      <c r="M96" s="368"/>
    </row>
    <row r="97" spans="1:13" ht="27" customHeight="1">
      <c r="A97" s="42"/>
      <c r="B97" s="42"/>
      <c r="C97" s="360">
        <v>87</v>
      </c>
      <c r="D97" s="361" t="s">
        <v>200</v>
      </c>
      <c r="E97" s="362" t="s">
        <v>217</v>
      </c>
      <c r="F97" s="363"/>
      <c r="G97" s="363" t="s">
        <v>216</v>
      </c>
      <c r="H97" s="365" t="s">
        <v>215</v>
      </c>
      <c r="I97" s="365" t="s">
        <v>248</v>
      </c>
      <c r="J97" s="366">
        <v>0</v>
      </c>
      <c r="K97" s="391">
        <v>8300</v>
      </c>
      <c r="L97" s="480"/>
      <c r="M97" s="368"/>
    </row>
    <row r="98" spans="1:13" ht="27" customHeight="1">
      <c r="A98" s="42"/>
      <c r="B98" s="42"/>
      <c r="C98" s="360">
        <v>87</v>
      </c>
      <c r="D98" s="361" t="s">
        <v>200</v>
      </c>
      <c r="E98" s="362" t="s">
        <v>217</v>
      </c>
      <c r="F98" s="363"/>
      <c r="G98" s="363" t="s">
        <v>216</v>
      </c>
      <c r="H98" s="365" t="s">
        <v>215</v>
      </c>
      <c r="I98" s="365" t="s">
        <v>249</v>
      </c>
      <c r="J98" s="366">
        <v>0</v>
      </c>
      <c r="K98" s="391">
        <v>0</v>
      </c>
      <c r="L98" s="480"/>
      <c r="M98" s="368"/>
    </row>
    <row r="99" spans="1:13" ht="27" customHeight="1">
      <c r="A99" s="42"/>
      <c r="B99" s="42"/>
      <c r="C99" s="369"/>
      <c r="D99" s="363"/>
      <c r="E99" s="370"/>
      <c r="F99" s="363"/>
      <c r="G99" s="363"/>
      <c r="H99" s="378" t="s">
        <v>250</v>
      </c>
      <c r="I99" s="372"/>
      <c r="J99" s="379"/>
      <c r="K99" s="379"/>
      <c r="L99" s="379"/>
      <c r="M99" s="380"/>
    </row>
    <row r="100" spans="1:13" ht="27" customHeight="1">
      <c r="A100" s="42"/>
      <c r="B100" s="42"/>
      <c r="C100" s="360">
        <v>87</v>
      </c>
      <c r="D100" s="361" t="s">
        <v>200</v>
      </c>
      <c r="E100" s="362" t="s">
        <v>217</v>
      </c>
      <c r="F100" s="363"/>
      <c r="G100" s="363" t="s">
        <v>211</v>
      </c>
      <c r="H100" s="365" t="s">
        <v>212</v>
      </c>
      <c r="I100" s="376" t="s">
        <v>239</v>
      </c>
      <c r="J100" s="366"/>
      <c r="K100" s="391"/>
      <c r="L100" s="480"/>
      <c r="M100" s="368"/>
    </row>
    <row r="101" spans="1:13" ht="27" customHeight="1">
      <c r="A101" s="42"/>
      <c r="B101" s="42"/>
      <c r="C101" s="360">
        <v>87</v>
      </c>
      <c r="D101" s="361" t="s">
        <v>200</v>
      </c>
      <c r="E101" s="362" t="s">
        <v>217</v>
      </c>
      <c r="F101" s="363"/>
      <c r="G101" s="363" t="s">
        <v>211</v>
      </c>
      <c r="H101" s="365" t="s">
        <v>212</v>
      </c>
      <c r="I101" s="365" t="s">
        <v>240</v>
      </c>
      <c r="J101" s="366">
        <v>0</v>
      </c>
      <c r="K101" s="391">
        <v>120000</v>
      </c>
      <c r="L101" s="480"/>
      <c r="M101" s="368"/>
    </row>
    <row r="102" spans="1:13" ht="27" customHeight="1">
      <c r="A102" s="42"/>
      <c r="B102" s="42"/>
      <c r="C102" s="360">
        <v>87</v>
      </c>
      <c r="D102" s="361" t="s">
        <v>200</v>
      </c>
      <c r="E102" s="362" t="s">
        <v>217</v>
      </c>
      <c r="F102" s="363"/>
      <c r="G102" s="363" t="s">
        <v>211</v>
      </c>
      <c r="H102" s="365" t="s">
        <v>212</v>
      </c>
      <c r="I102" s="365" t="s">
        <v>241</v>
      </c>
      <c r="J102" s="366">
        <v>0</v>
      </c>
      <c r="K102" s="391">
        <v>0</v>
      </c>
      <c r="L102" s="480"/>
      <c r="M102" s="368"/>
    </row>
    <row r="103" spans="1:13" ht="27" customHeight="1">
      <c r="A103" s="42"/>
      <c r="B103" s="42"/>
      <c r="C103" s="369"/>
      <c r="D103" s="363"/>
      <c r="E103" s="370"/>
      <c r="F103" s="363"/>
      <c r="G103" s="363"/>
      <c r="H103" s="372" t="s">
        <v>242</v>
      </c>
      <c r="I103" s="373"/>
      <c r="J103" s="374">
        <v>0</v>
      </c>
      <c r="K103" s="374">
        <v>0</v>
      </c>
      <c r="L103" s="374">
        <v>0</v>
      </c>
      <c r="M103" s="375">
        <v>0</v>
      </c>
    </row>
    <row r="104" spans="1:13" ht="27" customHeight="1">
      <c r="A104" s="42"/>
      <c r="B104" s="42"/>
      <c r="C104" s="360">
        <v>87</v>
      </c>
      <c r="D104" s="361" t="s">
        <v>200</v>
      </c>
      <c r="E104" s="362" t="s">
        <v>217</v>
      </c>
      <c r="F104" s="363"/>
      <c r="G104" s="363" t="s">
        <v>211</v>
      </c>
      <c r="H104" s="365" t="s">
        <v>212</v>
      </c>
      <c r="I104" s="376" t="s">
        <v>243</v>
      </c>
      <c r="J104" s="366"/>
      <c r="K104" s="391"/>
      <c r="L104" s="480"/>
      <c r="M104" s="368"/>
    </row>
    <row r="105" spans="1:13" ht="27" customHeight="1">
      <c r="A105" s="42"/>
      <c r="B105" s="42"/>
      <c r="C105" s="360">
        <v>87</v>
      </c>
      <c r="D105" s="361" t="s">
        <v>200</v>
      </c>
      <c r="E105" s="362" t="s">
        <v>217</v>
      </c>
      <c r="F105" s="363"/>
      <c r="G105" s="363" t="s">
        <v>211</v>
      </c>
      <c r="H105" s="365" t="s">
        <v>212</v>
      </c>
      <c r="I105" s="365" t="s">
        <v>244</v>
      </c>
      <c r="J105" s="366">
        <v>0</v>
      </c>
      <c r="K105" s="391">
        <v>120000</v>
      </c>
      <c r="L105" s="480"/>
      <c r="M105" s="368"/>
    </row>
    <row r="106" spans="1:13" ht="27" customHeight="1">
      <c r="A106" s="42"/>
      <c r="B106" s="42"/>
      <c r="C106" s="360">
        <v>87</v>
      </c>
      <c r="D106" s="361" t="s">
        <v>200</v>
      </c>
      <c r="E106" s="362" t="s">
        <v>217</v>
      </c>
      <c r="F106" s="363"/>
      <c r="G106" s="363" t="s">
        <v>211</v>
      </c>
      <c r="H106" s="365" t="s">
        <v>212</v>
      </c>
      <c r="I106" s="365" t="s">
        <v>245</v>
      </c>
      <c r="J106" s="366">
        <v>0</v>
      </c>
      <c r="K106" s="391">
        <v>0</v>
      </c>
      <c r="L106" s="480"/>
      <c r="M106" s="368"/>
    </row>
    <row r="107" spans="1:13" ht="27" customHeight="1">
      <c r="A107" s="42"/>
      <c r="B107" s="42"/>
      <c r="C107" s="369"/>
      <c r="D107" s="363"/>
      <c r="E107" s="370"/>
      <c r="F107" s="363"/>
      <c r="G107" s="363"/>
      <c r="H107" s="372" t="s">
        <v>246</v>
      </c>
      <c r="I107" s="373"/>
      <c r="J107" s="374">
        <v>0</v>
      </c>
      <c r="K107" s="374">
        <v>0</v>
      </c>
      <c r="L107" s="374">
        <v>0</v>
      </c>
      <c r="M107" s="375">
        <v>0</v>
      </c>
    </row>
    <row r="108" spans="1:13" ht="27" customHeight="1">
      <c r="A108" s="42"/>
      <c r="B108" s="42"/>
      <c r="C108" s="360">
        <v>87</v>
      </c>
      <c r="D108" s="361" t="s">
        <v>200</v>
      </c>
      <c r="E108" s="362" t="s">
        <v>217</v>
      </c>
      <c r="F108" s="363"/>
      <c r="G108" s="363" t="s">
        <v>211</v>
      </c>
      <c r="H108" s="365" t="s">
        <v>212</v>
      </c>
      <c r="I108" s="376" t="s">
        <v>247</v>
      </c>
      <c r="J108" s="366"/>
      <c r="K108" s="391"/>
      <c r="L108" s="480"/>
      <c r="M108" s="368"/>
    </row>
    <row r="109" spans="1:13" ht="27" customHeight="1">
      <c r="A109" s="42"/>
      <c r="B109" s="42"/>
      <c r="C109" s="360">
        <v>87</v>
      </c>
      <c r="D109" s="361" t="s">
        <v>200</v>
      </c>
      <c r="E109" s="362" t="s">
        <v>217</v>
      </c>
      <c r="F109" s="363"/>
      <c r="G109" s="363" t="s">
        <v>211</v>
      </c>
      <c r="H109" s="365" t="s">
        <v>212</v>
      </c>
      <c r="I109" s="365" t="s">
        <v>248</v>
      </c>
      <c r="J109" s="366">
        <v>0</v>
      </c>
      <c r="K109" s="391">
        <v>119980</v>
      </c>
      <c r="L109" s="480"/>
      <c r="M109" s="368"/>
    </row>
    <row r="110" spans="1:13" ht="27" customHeight="1">
      <c r="A110" s="42"/>
      <c r="B110" s="42"/>
      <c r="C110" s="360">
        <v>87</v>
      </c>
      <c r="D110" s="361" t="s">
        <v>200</v>
      </c>
      <c r="E110" s="362" t="s">
        <v>217</v>
      </c>
      <c r="F110" s="363"/>
      <c r="G110" s="363" t="s">
        <v>211</v>
      </c>
      <c r="H110" s="365" t="s">
        <v>212</v>
      </c>
      <c r="I110" s="365" t="s">
        <v>249</v>
      </c>
      <c r="J110" s="366">
        <v>0</v>
      </c>
      <c r="K110" s="391">
        <v>0</v>
      </c>
      <c r="L110" s="480"/>
      <c r="M110" s="368"/>
    </row>
    <row r="111" spans="1:13" ht="27" customHeight="1">
      <c r="A111" s="42"/>
      <c r="B111" s="42"/>
      <c r="C111" s="360"/>
      <c r="D111" s="361"/>
      <c r="E111" s="362"/>
      <c r="F111" s="363"/>
      <c r="G111" s="363"/>
      <c r="H111" s="378" t="s">
        <v>250</v>
      </c>
      <c r="I111" s="372"/>
      <c r="J111" s="379"/>
      <c r="K111" s="379"/>
      <c r="L111" s="379"/>
      <c r="M111" s="380"/>
    </row>
    <row r="112" spans="1:13" ht="27" customHeight="1">
      <c r="A112" s="42"/>
      <c r="B112" s="42"/>
      <c r="C112" s="360">
        <v>87</v>
      </c>
      <c r="D112" s="361" t="s">
        <v>200</v>
      </c>
      <c r="E112" s="362" t="s">
        <v>217</v>
      </c>
      <c r="F112" s="363"/>
      <c r="G112" s="363" t="s">
        <v>270</v>
      </c>
      <c r="H112" s="365" t="s">
        <v>271</v>
      </c>
      <c r="I112" s="376" t="s">
        <v>239</v>
      </c>
      <c r="J112" s="366"/>
      <c r="K112" s="391"/>
      <c r="L112" s="481"/>
      <c r="M112" s="389">
        <v>5</v>
      </c>
    </row>
    <row r="113" spans="1:13" ht="27" customHeight="1">
      <c r="A113" s="42"/>
      <c r="B113" s="42"/>
      <c r="C113" s="360">
        <v>87</v>
      </c>
      <c r="D113" s="361" t="s">
        <v>200</v>
      </c>
      <c r="E113" s="362" t="s">
        <v>217</v>
      </c>
      <c r="F113" s="363"/>
      <c r="G113" s="363" t="s">
        <v>270</v>
      </c>
      <c r="H113" s="365" t="s">
        <v>271</v>
      </c>
      <c r="I113" s="365" t="s">
        <v>240</v>
      </c>
      <c r="J113" s="366"/>
      <c r="K113" s="366"/>
      <c r="L113" s="366"/>
      <c r="M113" s="381">
        <v>1000000</v>
      </c>
    </row>
    <row r="114" spans="1:13" ht="27" customHeight="1">
      <c r="A114" s="42"/>
      <c r="B114" s="42"/>
      <c r="C114" s="360">
        <v>87</v>
      </c>
      <c r="D114" s="361" t="s">
        <v>200</v>
      </c>
      <c r="E114" s="362" t="s">
        <v>217</v>
      </c>
      <c r="F114" s="363"/>
      <c r="G114" s="363" t="s">
        <v>270</v>
      </c>
      <c r="H114" s="365" t="s">
        <v>271</v>
      </c>
      <c r="I114" s="365" t="s">
        <v>241</v>
      </c>
      <c r="J114" s="366"/>
      <c r="K114" s="391"/>
      <c r="L114" s="391"/>
      <c r="M114" s="483">
        <v>200000</v>
      </c>
    </row>
    <row r="115" spans="1:13" ht="27" customHeight="1">
      <c r="A115" s="42"/>
      <c r="B115" s="42"/>
      <c r="C115" s="369"/>
      <c r="D115" s="363"/>
      <c r="E115" s="370"/>
      <c r="F115" s="363"/>
      <c r="G115" s="363"/>
      <c r="H115" s="372" t="s">
        <v>242</v>
      </c>
      <c r="I115" s="373"/>
      <c r="J115" s="374"/>
      <c r="K115" s="374"/>
      <c r="L115" s="374"/>
      <c r="M115" s="375">
        <v>0</v>
      </c>
    </row>
    <row r="116" spans="1:13" ht="27" customHeight="1">
      <c r="A116" s="42"/>
      <c r="B116" s="42"/>
      <c r="C116" s="360">
        <v>87</v>
      </c>
      <c r="D116" s="361" t="s">
        <v>200</v>
      </c>
      <c r="E116" s="362" t="s">
        <v>217</v>
      </c>
      <c r="F116" s="363"/>
      <c r="G116" s="363" t="s">
        <v>270</v>
      </c>
      <c r="H116" s="365" t="s">
        <v>271</v>
      </c>
      <c r="I116" s="376" t="s">
        <v>243</v>
      </c>
      <c r="J116" s="366"/>
      <c r="K116" s="391"/>
      <c r="L116" s="484"/>
      <c r="M116" s="401">
        <v>6</v>
      </c>
    </row>
    <row r="117" spans="1:13" ht="27" customHeight="1">
      <c r="A117" s="42"/>
      <c r="B117" s="42"/>
      <c r="C117" s="360">
        <v>87</v>
      </c>
      <c r="D117" s="361" t="s">
        <v>200</v>
      </c>
      <c r="E117" s="362" t="s">
        <v>217</v>
      </c>
      <c r="F117" s="363"/>
      <c r="G117" s="363" t="s">
        <v>270</v>
      </c>
      <c r="H117" s="365" t="s">
        <v>271</v>
      </c>
      <c r="I117" s="365" t="s">
        <v>244</v>
      </c>
      <c r="J117" s="366"/>
      <c r="K117" s="366"/>
      <c r="L117" s="478"/>
      <c r="M117" s="381">
        <v>1000000</v>
      </c>
    </row>
    <row r="118" spans="1:13" ht="27" customHeight="1">
      <c r="A118" s="42"/>
      <c r="B118" s="42"/>
      <c r="C118" s="360">
        <v>87</v>
      </c>
      <c r="D118" s="361" t="s">
        <v>200</v>
      </c>
      <c r="E118" s="362" t="s">
        <v>217</v>
      </c>
      <c r="F118" s="363"/>
      <c r="G118" s="363" t="s">
        <v>270</v>
      </c>
      <c r="H118" s="365" t="s">
        <v>271</v>
      </c>
      <c r="I118" s="365" t="s">
        <v>245</v>
      </c>
      <c r="J118" s="366"/>
      <c r="K118" s="366"/>
      <c r="L118" s="478"/>
      <c r="M118" s="487" t="s">
        <v>277</v>
      </c>
    </row>
    <row r="119" spans="1:13" ht="27" customHeight="1">
      <c r="A119" s="42"/>
      <c r="B119" s="42"/>
      <c r="C119" s="369"/>
      <c r="D119" s="363"/>
      <c r="E119" s="370"/>
      <c r="F119" s="363"/>
      <c r="G119" s="363"/>
      <c r="H119" s="372" t="s">
        <v>246</v>
      </c>
      <c r="I119" s="373"/>
      <c r="J119" s="374"/>
      <c r="K119" s="374"/>
      <c r="L119" s="374"/>
      <c r="M119" s="375">
        <v>0</v>
      </c>
    </row>
    <row r="120" spans="1:13" ht="27" customHeight="1">
      <c r="A120" s="42"/>
      <c r="B120" s="42"/>
      <c r="C120" s="360">
        <v>87</v>
      </c>
      <c r="D120" s="361" t="s">
        <v>200</v>
      </c>
      <c r="E120" s="362" t="s">
        <v>217</v>
      </c>
      <c r="F120" s="363"/>
      <c r="G120" s="363" t="s">
        <v>270</v>
      </c>
      <c r="H120" s="365" t="s">
        <v>271</v>
      </c>
      <c r="I120" s="376" t="s">
        <v>247</v>
      </c>
      <c r="J120" s="366"/>
      <c r="K120" s="391"/>
      <c r="L120" s="481">
        <v>6</v>
      </c>
      <c r="M120" s="389">
        <v>0</v>
      </c>
    </row>
    <row r="121" spans="1:13" ht="27" customHeight="1">
      <c r="A121" s="42"/>
      <c r="B121" s="42"/>
      <c r="C121" s="360">
        <v>87</v>
      </c>
      <c r="D121" s="361" t="s">
        <v>200</v>
      </c>
      <c r="E121" s="362" t="s">
        <v>217</v>
      </c>
      <c r="F121" s="363"/>
      <c r="G121" s="363" t="s">
        <v>270</v>
      </c>
      <c r="H121" s="365" t="s">
        <v>271</v>
      </c>
      <c r="I121" s="365" t="s">
        <v>248</v>
      </c>
      <c r="J121" s="366">
        <v>0</v>
      </c>
      <c r="K121" s="366">
        <v>0</v>
      </c>
      <c r="L121" s="480"/>
      <c r="M121" s="368"/>
    </row>
    <row r="122" spans="1:13" ht="27" customHeight="1">
      <c r="A122" s="42"/>
      <c r="B122" s="42"/>
      <c r="C122" s="360">
        <v>87</v>
      </c>
      <c r="D122" s="361" t="s">
        <v>200</v>
      </c>
      <c r="E122" s="362" t="s">
        <v>217</v>
      </c>
      <c r="F122" s="363"/>
      <c r="G122" s="363" t="s">
        <v>270</v>
      </c>
      <c r="H122" s="365" t="s">
        <v>271</v>
      </c>
      <c r="I122" s="365" t="s">
        <v>249</v>
      </c>
      <c r="J122" s="366">
        <v>0</v>
      </c>
      <c r="K122" s="391">
        <v>0</v>
      </c>
      <c r="L122" s="481"/>
      <c r="M122" s="389"/>
    </row>
    <row r="123" spans="1:13" ht="27" customHeight="1">
      <c r="A123" s="42"/>
      <c r="B123" s="42"/>
      <c r="C123" s="369"/>
      <c r="D123" s="363"/>
      <c r="E123" s="370"/>
      <c r="F123" s="363"/>
      <c r="G123" s="363"/>
      <c r="H123" s="378" t="s">
        <v>250</v>
      </c>
      <c r="I123" s="372"/>
      <c r="J123" s="379"/>
      <c r="K123" s="379"/>
      <c r="L123" s="379"/>
      <c r="M123" s="380"/>
    </row>
    <row r="124" spans="1:13" ht="27" customHeight="1">
      <c r="A124" s="42"/>
      <c r="B124" s="42"/>
      <c r="C124" s="360">
        <v>87</v>
      </c>
      <c r="D124" s="361" t="s">
        <v>200</v>
      </c>
      <c r="E124" s="362" t="s">
        <v>217</v>
      </c>
      <c r="F124" s="363"/>
      <c r="G124" s="363" t="s">
        <v>259</v>
      </c>
      <c r="H124" s="365" t="s">
        <v>258</v>
      </c>
      <c r="I124" s="376" t="s">
        <v>239</v>
      </c>
      <c r="J124" s="366"/>
      <c r="K124" s="391"/>
      <c r="L124" s="481">
        <v>2</v>
      </c>
      <c r="M124" s="389"/>
    </row>
    <row r="125" spans="1:13" ht="27" customHeight="1">
      <c r="A125" s="42"/>
      <c r="B125" s="42"/>
      <c r="C125" s="360">
        <v>87</v>
      </c>
      <c r="D125" s="361" t="s">
        <v>200</v>
      </c>
      <c r="E125" s="362" t="s">
        <v>217</v>
      </c>
      <c r="F125" s="363"/>
      <c r="G125" s="363" t="s">
        <v>259</v>
      </c>
      <c r="H125" s="365" t="s">
        <v>258</v>
      </c>
      <c r="I125" s="365" t="s">
        <v>240</v>
      </c>
      <c r="J125" s="366">
        <v>0</v>
      </c>
      <c r="K125" s="366">
        <v>0</v>
      </c>
      <c r="L125" s="478">
        <v>800000</v>
      </c>
      <c r="M125" s="392"/>
    </row>
    <row r="126" spans="1:13" ht="27" customHeight="1">
      <c r="A126" s="42"/>
      <c r="B126" s="42"/>
      <c r="C126" s="360">
        <v>87</v>
      </c>
      <c r="D126" s="361" t="s">
        <v>200</v>
      </c>
      <c r="E126" s="362" t="s">
        <v>217</v>
      </c>
      <c r="F126" s="363"/>
      <c r="G126" s="363" t="s">
        <v>259</v>
      </c>
      <c r="H126" s="365" t="s">
        <v>258</v>
      </c>
      <c r="I126" s="365" t="s">
        <v>241</v>
      </c>
      <c r="J126" s="366">
        <v>0</v>
      </c>
      <c r="K126" s="391">
        <v>0</v>
      </c>
      <c r="L126" s="478">
        <v>400000</v>
      </c>
      <c r="M126" s="392"/>
    </row>
    <row r="127" spans="1:13" ht="27" customHeight="1">
      <c r="A127" s="42"/>
      <c r="B127" s="42"/>
      <c r="C127" s="369"/>
      <c r="D127" s="363"/>
      <c r="E127" s="370"/>
      <c r="F127" s="363"/>
      <c r="G127" s="363"/>
      <c r="H127" s="372" t="s">
        <v>242</v>
      </c>
      <c r="I127" s="373"/>
      <c r="J127" s="374">
        <v>0</v>
      </c>
      <c r="K127" s="374">
        <v>0</v>
      </c>
      <c r="L127" s="374">
        <v>0</v>
      </c>
      <c r="M127" s="375"/>
    </row>
    <row r="128" spans="1:13" ht="27" customHeight="1">
      <c r="A128" s="42"/>
      <c r="B128" s="42"/>
      <c r="C128" s="360">
        <v>87</v>
      </c>
      <c r="D128" s="361" t="s">
        <v>200</v>
      </c>
      <c r="E128" s="362" t="s">
        <v>217</v>
      </c>
      <c r="F128" s="363"/>
      <c r="G128" s="363" t="s">
        <v>259</v>
      </c>
      <c r="H128" s="365" t="s">
        <v>258</v>
      </c>
      <c r="I128" s="376" t="s">
        <v>243</v>
      </c>
      <c r="J128" s="366"/>
      <c r="K128" s="391"/>
      <c r="L128" s="484">
        <v>6</v>
      </c>
      <c r="M128" s="401"/>
    </row>
    <row r="129" spans="1:13" ht="27" customHeight="1">
      <c r="A129" s="42"/>
      <c r="B129" s="42"/>
      <c r="C129" s="360">
        <v>87</v>
      </c>
      <c r="D129" s="361" t="s">
        <v>200</v>
      </c>
      <c r="E129" s="362" t="s">
        <v>217</v>
      </c>
      <c r="F129" s="363"/>
      <c r="G129" s="363" t="s">
        <v>259</v>
      </c>
      <c r="H129" s="365" t="s">
        <v>258</v>
      </c>
      <c r="I129" s="365" t="s">
        <v>244</v>
      </c>
      <c r="J129" s="366">
        <v>0</v>
      </c>
      <c r="K129" s="366">
        <v>0</v>
      </c>
      <c r="L129" s="478">
        <v>800000</v>
      </c>
      <c r="M129" s="392"/>
    </row>
    <row r="130" spans="1:13" ht="27" customHeight="1">
      <c r="A130" s="42"/>
      <c r="B130" s="42"/>
      <c r="C130" s="360">
        <v>87</v>
      </c>
      <c r="D130" s="361" t="s">
        <v>200</v>
      </c>
      <c r="E130" s="362" t="s">
        <v>217</v>
      </c>
      <c r="F130" s="363"/>
      <c r="G130" s="363" t="s">
        <v>259</v>
      </c>
      <c r="H130" s="365" t="s">
        <v>258</v>
      </c>
      <c r="I130" s="365" t="s">
        <v>245</v>
      </c>
      <c r="J130" s="366">
        <v>0</v>
      </c>
      <c r="K130" s="366">
        <v>0</v>
      </c>
      <c r="L130" s="478">
        <f>L129/L128</f>
        <v>133333.33333333334</v>
      </c>
      <c r="M130" s="392"/>
    </row>
    <row r="131" spans="1:13" ht="27" customHeight="1">
      <c r="A131" s="42"/>
      <c r="B131" s="42"/>
      <c r="C131" s="369"/>
      <c r="D131" s="363"/>
      <c r="E131" s="370"/>
      <c r="F131" s="363"/>
      <c r="G131" s="363"/>
      <c r="H131" s="372" t="s">
        <v>246</v>
      </c>
      <c r="I131" s="373"/>
      <c r="J131" s="374">
        <v>0</v>
      </c>
      <c r="K131" s="374">
        <v>0</v>
      </c>
      <c r="L131" s="374">
        <v>0</v>
      </c>
      <c r="M131" s="375"/>
    </row>
    <row r="132" spans="1:13" ht="27" customHeight="1">
      <c r="A132" s="42"/>
      <c r="B132" s="42"/>
      <c r="C132" s="360">
        <v>87</v>
      </c>
      <c r="D132" s="361" t="s">
        <v>200</v>
      </c>
      <c r="E132" s="362" t="s">
        <v>217</v>
      </c>
      <c r="F132" s="363"/>
      <c r="G132" s="363" t="s">
        <v>259</v>
      </c>
      <c r="H132" s="365" t="s">
        <v>258</v>
      </c>
      <c r="I132" s="376" t="s">
        <v>247</v>
      </c>
      <c r="J132" s="366"/>
      <c r="K132" s="391"/>
      <c r="L132" s="481">
        <v>6</v>
      </c>
      <c r="M132" s="389"/>
    </row>
    <row r="133" spans="1:13" ht="27" customHeight="1">
      <c r="A133" s="42"/>
      <c r="B133" s="42"/>
      <c r="C133" s="360">
        <v>87</v>
      </c>
      <c r="D133" s="361" t="s">
        <v>200</v>
      </c>
      <c r="E133" s="362" t="s">
        <v>217</v>
      </c>
      <c r="F133" s="363"/>
      <c r="G133" s="363" t="s">
        <v>259</v>
      </c>
      <c r="H133" s="365" t="s">
        <v>258</v>
      </c>
      <c r="I133" s="365" t="s">
        <v>248</v>
      </c>
      <c r="J133" s="366">
        <v>0</v>
      </c>
      <c r="K133" s="366">
        <v>0</v>
      </c>
      <c r="L133" s="480">
        <v>316944</v>
      </c>
      <c r="M133" s="368"/>
    </row>
    <row r="134" spans="1:13" ht="27" customHeight="1">
      <c r="A134" s="42"/>
      <c r="B134" s="42"/>
      <c r="C134" s="360">
        <v>87</v>
      </c>
      <c r="D134" s="361" t="s">
        <v>200</v>
      </c>
      <c r="E134" s="362" t="s">
        <v>217</v>
      </c>
      <c r="F134" s="363"/>
      <c r="G134" s="363" t="s">
        <v>259</v>
      </c>
      <c r="H134" s="365" t="s">
        <v>258</v>
      </c>
      <c r="I134" s="365" t="s">
        <v>249</v>
      </c>
      <c r="J134" s="366">
        <v>0</v>
      </c>
      <c r="K134" s="391">
        <v>0</v>
      </c>
      <c r="L134" s="481"/>
      <c r="M134" s="389"/>
    </row>
    <row r="135" spans="1:13" ht="41.25" customHeight="1">
      <c r="A135" s="42"/>
      <c r="B135" s="42"/>
      <c r="C135" s="369"/>
      <c r="D135" s="363"/>
      <c r="E135" s="370"/>
      <c r="F135" s="363"/>
      <c r="G135" s="363"/>
      <c r="H135" s="378" t="s">
        <v>250</v>
      </c>
      <c r="I135" s="372"/>
      <c r="J135" s="379"/>
      <c r="K135" s="379"/>
      <c r="L135" s="379"/>
      <c r="M135" s="380"/>
    </row>
    <row r="136" spans="1:13" ht="27" customHeight="1">
      <c r="A136" s="42"/>
      <c r="B136" s="42"/>
      <c r="C136" s="360">
        <v>87</v>
      </c>
      <c r="D136" s="361" t="s">
        <v>200</v>
      </c>
      <c r="E136" s="362" t="s">
        <v>217</v>
      </c>
      <c r="F136" s="363"/>
      <c r="G136" s="363" t="s">
        <v>256</v>
      </c>
      <c r="H136" s="365" t="s">
        <v>257</v>
      </c>
      <c r="I136" s="376" t="s">
        <v>239</v>
      </c>
      <c r="J136" s="366"/>
      <c r="K136" s="391"/>
      <c r="L136" s="480">
        <v>2</v>
      </c>
      <c r="M136" s="368"/>
    </row>
    <row r="137" spans="1:13" ht="27" customHeight="1">
      <c r="A137" s="42"/>
      <c r="B137" s="42"/>
      <c r="C137" s="360">
        <v>87</v>
      </c>
      <c r="D137" s="361" t="s">
        <v>200</v>
      </c>
      <c r="E137" s="362" t="s">
        <v>217</v>
      </c>
      <c r="F137" s="363"/>
      <c r="G137" s="363" t="s">
        <v>256</v>
      </c>
      <c r="H137" s="365" t="s">
        <v>257</v>
      </c>
      <c r="I137" s="365" t="s">
        <v>240</v>
      </c>
      <c r="J137" s="366">
        <v>0</v>
      </c>
      <c r="K137" s="366">
        <v>0</v>
      </c>
      <c r="L137" s="478">
        <v>200000</v>
      </c>
      <c r="M137" s="392"/>
    </row>
    <row r="138" spans="1:13" ht="27" customHeight="1">
      <c r="A138" s="42"/>
      <c r="B138" s="42"/>
      <c r="C138" s="360">
        <v>87</v>
      </c>
      <c r="D138" s="361" t="s">
        <v>200</v>
      </c>
      <c r="E138" s="362" t="s">
        <v>217</v>
      </c>
      <c r="F138" s="363"/>
      <c r="G138" s="363" t="s">
        <v>256</v>
      </c>
      <c r="H138" s="365" t="s">
        <v>257</v>
      </c>
      <c r="I138" s="365" t="s">
        <v>241</v>
      </c>
      <c r="J138" s="366">
        <v>0</v>
      </c>
      <c r="K138" s="391">
        <v>0</v>
      </c>
      <c r="L138" s="478">
        <v>100000</v>
      </c>
      <c r="M138" s="392"/>
    </row>
    <row r="139" spans="1:13" ht="35.25" customHeight="1">
      <c r="A139" s="42"/>
      <c r="B139" s="42"/>
      <c r="C139" s="369"/>
      <c r="D139" s="363"/>
      <c r="E139" s="370"/>
      <c r="F139" s="363"/>
      <c r="G139" s="363"/>
      <c r="H139" s="372" t="s">
        <v>242</v>
      </c>
      <c r="I139" s="373"/>
      <c r="J139" s="374">
        <v>0</v>
      </c>
      <c r="K139" s="374">
        <v>0</v>
      </c>
      <c r="L139" s="374">
        <v>0</v>
      </c>
      <c r="M139" s="375"/>
    </row>
    <row r="140" spans="1:13" ht="27" customHeight="1">
      <c r="A140" s="42"/>
      <c r="B140" s="42"/>
      <c r="C140" s="360">
        <v>87</v>
      </c>
      <c r="D140" s="361" t="s">
        <v>200</v>
      </c>
      <c r="E140" s="362" t="s">
        <v>217</v>
      </c>
      <c r="F140" s="363"/>
      <c r="G140" s="363" t="s">
        <v>256</v>
      </c>
      <c r="H140" s="365" t="s">
        <v>257</v>
      </c>
      <c r="I140" s="376" t="s">
        <v>243</v>
      </c>
      <c r="J140" s="366"/>
      <c r="K140" s="391"/>
      <c r="L140" s="480">
        <v>2</v>
      </c>
      <c r="M140" s="368"/>
    </row>
    <row r="141" spans="1:13" ht="27" customHeight="1">
      <c r="A141" s="42"/>
      <c r="B141" s="42"/>
      <c r="C141" s="360">
        <v>87</v>
      </c>
      <c r="D141" s="361" t="s">
        <v>200</v>
      </c>
      <c r="E141" s="362" t="s">
        <v>217</v>
      </c>
      <c r="F141" s="363"/>
      <c r="G141" s="363" t="s">
        <v>256</v>
      </c>
      <c r="H141" s="365" t="s">
        <v>257</v>
      </c>
      <c r="I141" s="365" t="s">
        <v>244</v>
      </c>
      <c r="J141" s="366">
        <v>0</v>
      </c>
      <c r="K141" s="366">
        <v>0</v>
      </c>
      <c r="L141" s="478">
        <v>200000</v>
      </c>
      <c r="M141" s="392"/>
    </row>
    <row r="142" spans="1:13" ht="32.25" customHeight="1">
      <c r="A142" s="42"/>
      <c r="B142" s="42"/>
      <c r="C142" s="360">
        <v>87</v>
      </c>
      <c r="D142" s="361" t="s">
        <v>200</v>
      </c>
      <c r="E142" s="362" t="s">
        <v>217</v>
      </c>
      <c r="F142" s="363"/>
      <c r="G142" s="363" t="s">
        <v>256</v>
      </c>
      <c r="H142" s="365" t="s">
        <v>257</v>
      </c>
      <c r="I142" s="365" t="s">
        <v>245</v>
      </c>
      <c r="J142" s="366">
        <v>0</v>
      </c>
      <c r="K142" s="391">
        <v>0</v>
      </c>
      <c r="L142" s="478">
        <v>100000</v>
      </c>
      <c r="M142" s="392"/>
    </row>
    <row r="143" spans="1:13" ht="34.5" customHeight="1">
      <c r="A143" s="42"/>
      <c r="B143" s="42"/>
      <c r="C143" s="369"/>
      <c r="D143" s="363"/>
      <c r="E143" s="370"/>
      <c r="F143" s="363"/>
      <c r="G143" s="363"/>
      <c r="H143" s="372" t="s">
        <v>246</v>
      </c>
      <c r="I143" s="373"/>
      <c r="J143" s="374">
        <v>0</v>
      </c>
      <c r="K143" s="374">
        <v>0</v>
      </c>
      <c r="L143" s="374">
        <v>0</v>
      </c>
      <c r="M143" s="375"/>
    </row>
    <row r="144" spans="1:13" ht="27" customHeight="1">
      <c r="A144" s="42"/>
      <c r="B144" s="42"/>
      <c r="C144" s="360">
        <v>87</v>
      </c>
      <c r="D144" s="361" t="s">
        <v>200</v>
      </c>
      <c r="E144" s="362" t="s">
        <v>217</v>
      </c>
      <c r="F144" s="363"/>
      <c r="G144" s="363" t="s">
        <v>256</v>
      </c>
      <c r="H144" s="365" t="s">
        <v>257</v>
      </c>
      <c r="I144" s="376" t="s">
        <v>247</v>
      </c>
      <c r="J144" s="366"/>
      <c r="K144" s="391"/>
      <c r="L144" s="480">
        <v>1</v>
      </c>
      <c r="M144" s="368"/>
    </row>
    <row r="145" spans="1:13" ht="30.75" customHeight="1">
      <c r="A145" s="42"/>
      <c r="B145" s="42"/>
      <c r="C145" s="360">
        <v>87</v>
      </c>
      <c r="D145" s="361" t="s">
        <v>200</v>
      </c>
      <c r="E145" s="362" t="s">
        <v>217</v>
      </c>
      <c r="F145" s="363"/>
      <c r="G145" s="363" t="s">
        <v>256</v>
      </c>
      <c r="H145" s="365" t="s">
        <v>257</v>
      </c>
      <c r="I145" s="365" t="s">
        <v>248</v>
      </c>
      <c r="J145" s="366">
        <v>0</v>
      </c>
      <c r="K145" s="366">
        <v>0</v>
      </c>
      <c r="L145" s="478">
        <v>88200</v>
      </c>
      <c r="M145" s="392"/>
    </row>
    <row r="146" spans="1:13" ht="31.5" customHeight="1">
      <c r="A146" s="42"/>
      <c r="B146" s="42"/>
      <c r="C146" s="360">
        <v>87</v>
      </c>
      <c r="D146" s="361" t="s">
        <v>200</v>
      </c>
      <c r="E146" s="362" t="s">
        <v>217</v>
      </c>
      <c r="F146" s="363"/>
      <c r="G146" s="363" t="s">
        <v>256</v>
      </c>
      <c r="H146" s="365" t="s">
        <v>257</v>
      </c>
      <c r="I146" s="365" t="s">
        <v>249</v>
      </c>
      <c r="J146" s="366">
        <v>0</v>
      </c>
      <c r="K146" s="391">
        <v>0</v>
      </c>
      <c r="L146" s="480"/>
      <c r="M146" s="368"/>
    </row>
    <row r="147" spans="1:13" ht="40.5" customHeight="1">
      <c r="A147" s="42"/>
      <c r="B147" s="42"/>
      <c r="C147" s="393"/>
      <c r="D147" s="394"/>
      <c r="E147" s="395"/>
      <c r="F147" s="394"/>
      <c r="G147" s="394"/>
      <c r="H147" s="396" t="s">
        <v>250</v>
      </c>
      <c r="I147" s="397"/>
      <c r="J147" s="398"/>
      <c r="K147" s="398"/>
      <c r="L147" s="398"/>
      <c r="M147" s="399"/>
    </row>
    <row r="148" spans="1:13" ht="17.25" customHeight="1">
      <c r="A148" s="42"/>
      <c r="B148" s="42"/>
      <c r="C148" s="255"/>
      <c r="D148" s="255"/>
      <c r="E148" s="256"/>
      <c r="F148" s="255"/>
      <c r="G148" s="255"/>
      <c r="H148" s="257"/>
      <c r="I148" s="258"/>
      <c r="J148" s="259"/>
      <c r="K148" s="259"/>
      <c r="L148" s="259"/>
      <c r="M148" s="259"/>
    </row>
    <row r="149" spans="1:13">
      <c r="A149" s="42"/>
      <c r="B149" s="653"/>
      <c r="C149" s="653"/>
      <c r="D149" s="653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ht="21" customHeight="1">
      <c r="A150" s="42"/>
      <c r="B150" s="42"/>
      <c r="C150" s="42"/>
      <c r="D150" s="42"/>
      <c r="E150" s="656" t="s">
        <v>61</v>
      </c>
      <c r="F150" s="260" t="s">
        <v>57</v>
      </c>
      <c r="G150" s="652"/>
      <c r="H150" s="652"/>
      <c r="I150" s="656" t="s">
        <v>56</v>
      </c>
      <c r="J150" s="260" t="s">
        <v>57</v>
      </c>
      <c r="K150" s="652"/>
      <c r="L150" s="652"/>
      <c r="M150" s="42"/>
    </row>
    <row r="151" spans="1:13" ht="23.25" customHeight="1">
      <c r="A151" s="42"/>
      <c r="B151" s="42"/>
      <c r="C151" s="42"/>
      <c r="D151" s="42"/>
      <c r="E151" s="656"/>
      <c r="F151" s="260" t="s">
        <v>58</v>
      </c>
      <c r="G151" s="652"/>
      <c r="H151" s="652"/>
      <c r="I151" s="656"/>
      <c r="J151" s="260" t="s">
        <v>58</v>
      </c>
      <c r="K151" s="652"/>
      <c r="L151" s="652"/>
      <c r="M151" s="42"/>
    </row>
    <row r="152" spans="1:13" ht="21" customHeight="1">
      <c r="A152" s="42"/>
      <c r="B152" s="42"/>
      <c r="C152" s="42"/>
      <c r="D152" s="42"/>
      <c r="E152" s="656"/>
      <c r="F152" s="260" t="s">
        <v>59</v>
      </c>
      <c r="G152" s="652"/>
      <c r="H152" s="652"/>
      <c r="I152" s="656"/>
      <c r="J152" s="260" t="s">
        <v>59</v>
      </c>
      <c r="K152" s="652"/>
      <c r="L152" s="652"/>
      <c r="M152" s="42"/>
    </row>
    <row r="153" spans="1:13">
      <c r="A153" s="42"/>
      <c r="B153" s="42"/>
      <c r="C153" s="653"/>
      <c r="D153" s="653"/>
      <c r="E153" s="42"/>
      <c r="F153" s="42"/>
      <c r="G153" s="42"/>
      <c r="H153" s="42"/>
      <c r="I153" s="42"/>
      <c r="J153" s="42"/>
      <c r="K153" s="42"/>
      <c r="L153" s="42"/>
      <c r="M153" s="42"/>
    </row>
  </sheetData>
  <mergeCells count="12">
    <mergeCell ref="K152:L152"/>
    <mergeCell ref="C153:D153"/>
    <mergeCell ref="C2:M2"/>
    <mergeCell ref="A3:B3"/>
    <mergeCell ref="B149:D149"/>
    <mergeCell ref="E150:E152"/>
    <mergeCell ref="G150:H150"/>
    <mergeCell ref="I150:I152"/>
    <mergeCell ref="K150:L150"/>
    <mergeCell ref="G151:H151"/>
    <mergeCell ref="K151:L151"/>
    <mergeCell ref="G152:H152"/>
  </mergeCells>
  <printOptions horizontalCentered="1"/>
  <pageMargins left="0" right="0" top="0.25" bottom="0.25" header="0.05" footer="0.05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2:M26"/>
  <sheetViews>
    <sheetView tabSelected="1" topLeftCell="A9" workbookViewId="0">
      <pane ySplit="1620" topLeftCell="A9" activePane="bottomLeft"/>
      <selection activeCell="A9" sqref="A9"/>
      <selection pane="bottomLeft" activeCell="P18" sqref="P18"/>
    </sheetView>
  </sheetViews>
  <sheetFormatPr defaultRowHeight="15"/>
  <cols>
    <col min="1" max="1" width="3.28515625" style="44" customWidth="1"/>
    <col min="2" max="2" width="11" style="44" customWidth="1"/>
    <col min="3" max="3" width="25.7109375" style="44" customWidth="1"/>
    <col min="4" max="4" width="13.28515625" style="44" customWidth="1"/>
    <col min="5" max="5" width="14" style="44" customWidth="1"/>
    <col min="6" max="6" width="12.7109375" style="44" customWidth="1"/>
    <col min="7" max="7" width="11.5703125" style="44" customWidth="1"/>
    <col min="8" max="8" width="11.85546875" style="44" customWidth="1"/>
    <col min="9" max="9" width="12.7109375" style="44" customWidth="1"/>
    <col min="10" max="10" width="10.42578125" style="44" customWidth="1"/>
    <col min="11" max="11" width="8.5703125" style="44" customWidth="1"/>
    <col min="12" max="16384" width="9.140625" style="44"/>
  </cols>
  <sheetData>
    <row r="2" spans="1:11">
      <c r="A2" s="42"/>
      <c r="B2" s="55"/>
      <c r="C2" s="42"/>
      <c r="D2" s="42"/>
      <c r="E2" s="42"/>
      <c r="F2" s="42"/>
      <c r="G2" s="42"/>
      <c r="H2" s="42"/>
      <c r="I2" s="42"/>
      <c r="J2" s="42"/>
      <c r="K2" s="42"/>
    </row>
    <row r="3" spans="1:11" ht="17.25">
      <c r="A3" s="42"/>
      <c r="B3" s="658" t="s">
        <v>196</v>
      </c>
      <c r="C3" s="658"/>
      <c r="D3" s="658"/>
      <c r="E3" s="658"/>
      <c r="F3" s="658"/>
      <c r="G3" s="658"/>
      <c r="H3" s="658"/>
      <c r="I3" s="658"/>
      <c r="J3" s="658"/>
      <c r="K3" s="658"/>
    </row>
    <row r="4" spans="1:11" ht="18" thickBot="1">
      <c r="A4" s="42"/>
      <c r="B4" s="659" t="s">
        <v>287</v>
      </c>
      <c r="C4" s="659"/>
      <c r="D4" s="659"/>
      <c r="E4" s="659"/>
      <c r="F4" s="659"/>
      <c r="G4" s="74"/>
      <c r="H4" s="74"/>
      <c r="I4" s="74"/>
      <c r="J4" s="74"/>
      <c r="K4" s="74"/>
    </row>
    <row r="5" spans="1:11" ht="28.5" customHeight="1">
      <c r="A5" s="43"/>
      <c r="B5" s="54" t="s">
        <v>1</v>
      </c>
      <c r="C5" s="660" t="s">
        <v>225</v>
      </c>
      <c r="D5" s="660"/>
      <c r="E5" s="661" t="s">
        <v>195</v>
      </c>
      <c r="F5" s="661"/>
      <c r="G5" s="662">
        <v>87</v>
      </c>
      <c r="H5" s="662"/>
      <c r="I5" s="662"/>
      <c r="J5" s="662"/>
      <c r="K5" s="662"/>
    </row>
    <row r="6" spans="1:11" ht="24.75" customHeight="1" thickBot="1">
      <c r="A6" s="42"/>
      <c r="B6" s="53" t="s">
        <v>194</v>
      </c>
      <c r="C6" s="663" t="s">
        <v>217</v>
      </c>
      <c r="D6" s="663"/>
      <c r="E6" s="664" t="s">
        <v>23</v>
      </c>
      <c r="F6" s="664"/>
      <c r="G6" s="665" t="s">
        <v>200</v>
      </c>
      <c r="H6" s="665"/>
      <c r="I6" s="665"/>
      <c r="J6" s="665"/>
      <c r="K6" s="665"/>
    </row>
    <row r="7" spans="1:11" ht="65.25" customHeight="1">
      <c r="A7" s="42"/>
      <c r="B7" s="50" t="s">
        <v>193</v>
      </c>
      <c r="C7" s="666" t="s">
        <v>226</v>
      </c>
      <c r="D7" s="666"/>
      <c r="E7" s="666"/>
      <c r="F7" s="666"/>
      <c r="G7" s="666"/>
      <c r="H7" s="666"/>
      <c r="I7" s="666"/>
      <c r="J7" s="666"/>
      <c r="K7" s="666"/>
    </row>
    <row r="8" spans="1:11" ht="34.5" customHeight="1">
      <c r="A8" s="42"/>
      <c r="B8" s="667" t="s">
        <v>192</v>
      </c>
      <c r="C8" s="667"/>
      <c r="D8" s="657" t="s">
        <v>191</v>
      </c>
      <c r="E8" s="657"/>
      <c r="F8" s="657"/>
      <c r="G8" s="657"/>
      <c r="H8" s="657"/>
      <c r="I8" s="657"/>
      <c r="J8" s="657"/>
      <c r="K8" s="657"/>
    </row>
    <row r="9" spans="1:11" ht="38.25" customHeight="1">
      <c r="A9" s="42"/>
      <c r="B9" s="49" t="s">
        <v>190</v>
      </c>
      <c r="C9" s="48" t="s">
        <v>189</v>
      </c>
      <c r="D9" s="51" t="s">
        <v>188</v>
      </c>
      <c r="E9" s="51" t="s">
        <v>187</v>
      </c>
      <c r="F9" s="51" t="s">
        <v>186</v>
      </c>
      <c r="G9" s="52" t="s">
        <v>272</v>
      </c>
      <c r="H9" s="52" t="s">
        <v>273</v>
      </c>
      <c r="I9" s="52" t="s">
        <v>185</v>
      </c>
      <c r="J9" s="51" t="s">
        <v>184</v>
      </c>
      <c r="K9" s="341" t="s">
        <v>183</v>
      </c>
    </row>
    <row r="10" spans="1:11" ht="27.75" customHeight="1">
      <c r="A10" s="42"/>
      <c r="B10" s="75"/>
      <c r="C10" s="76" t="s">
        <v>227</v>
      </c>
      <c r="D10" s="77"/>
      <c r="E10" s="78"/>
      <c r="F10" s="79" t="s">
        <v>228</v>
      </c>
      <c r="G10" s="79" t="s">
        <v>228</v>
      </c>
      <c r="H10" s="79" t="s">
        <v>228</v>
      </c>
      <c r="I10" s="79" t="s">
        <v>228</v>
      </c>
      <c r="J10" s="80"/>
      <c r="K10" s="81"/>
    </row>
    <row r="11" spans="1:11" ht="30.75" customHeight="1">
      <c r="A11" s="42"/>
      <c r="B11" s="667" t="s">
        <v>182</v>
      </c>
      <c r="C11" s="667"/>
      <c r="D11" s="668"/>
      <c r="E11" s="668"/>
      <c r="F11" s="668"/>
      <c r="G11" s="668"/>
      <c r="H11" s="668"/>
      <c r="I11" s="668"/>
      <c r="J11" s="668"/>
      <c r="K11" s="668"/>
    </row>
    <row r="12" spans="1:11" ht="39.75" customHeight="1">
      <c r="A12" s="42"/>
      <c r="B12" s="50" t="s">
        <v>181</v>
      </c>
      <c r="C12" s="666" t="s">
        <v>229</v>
      </c>
      <c r="D12" s="666"/>
      <c r="E12" s="666"/>
      <c r="F12" s="666"/>
      <c r="G12" s="666"/>
      <c r="H12" s="666"/>
      <c r="I12" s="666"/>
      <c r="J12" s="666"/>
      <c r="K12" s="666"/>
    </row>
    <row r="13" spans="1:11" ht="27.75" customHeight="1">
      <c r="A13" s="42"/>
      <c r="B13" s="82"/>
      <c r="C13" s="83"/>
      <c r="D13" s="84"/>
      <c r="E13" s="84"/>
      <c r="F13" s="85"/>
      <c r="G13" s="84"/>
      <c r="H13" s="84"/>
      <c r="I13" s="84"/>
      <c r="J13" s="84"/>
      <c r="K13" s="86"/>
    </row>
    <row r="14" spans="1:11" ht="19.5" customHeight="1">
      <c r="A14" s="42"/>
      <c r="B14" s="82"/>
      <c r="C14" s="83"/>
      <c r="D14" s="84"/>
      <c r="E14" s="84"/>
      <c r="F14" s="85"/>
      <c r="G14" s="84"/>
      <c r="H14" s="84"/>
      <c r="I14" s="84"/>
      <c r="J14" s="84"/>
      <c r="K14" s="86"/>
    </row>
    <row r="15" spans="1:11" ht="24.75" customHeight="1">
      <c r="A15" s="42"/>
      <c r="B15" s="667" t="s">
        <v>180</v>
      </c>
      <c r="C15" s="667"/>
      <c r="D15" s="669"/>
      <c r="E15" s="669"/>
      <c r="F15" s="669"/>
      <c r="G15" s="669"/>
      <c r="H15" s="669"/>
      <c r="I15" s="669"/>
      <c r="J15" s="669"/>
      <c r="K15" s="669"/>
    </row>
    <row r="16" spans="1:11" ht="23.25" customHeight="1">
      <c r="A16" s="42"/>
      <c r="B16" s="49" t="s">
        <v>179</v>
      </c>
      <c r="C16" s="48" t="s">
        <v>178</v>
      </c>
      <c r="D16" s="668"/>
      <c r="E16" s="668"/>
      <c r="F16" s="668"/>
      <c r="G16" s="668"/>
      <c r="H16" s="668"/>
      <c r="I16" s="668"/>
      <c r="J16" s="668"/>
      <c r="K16" s="668"/>
    </row>
    <row r="17" spans="1:13" ht="25.5" customHeight="1">
      <c r="A17" s="42"/>
      <c r="B17" s="73">
        <v>1</v>
      </c>
      <c r="C17" s="635" t="s">
        <v>205</v>
      </c>
      <c r="D17" s="635"/>
      <c r="E17" s="71" t="s">
        <v>230</v>
      </c>
      <c r="F17" s="404">
        <v>4</v>
      </c>
      <c r="G17" s="72">
        <v>4</v>
      </c>
      <c r="H17" s="72">
        <v>4</v>
      </c>
      <c r="I17" s="404"/>
      <c r="J17" s="405"/>
      <c r="K17" s="329"/>
    </row>
    <row r="18" spans="1:13" ht="19.5" customHeight="1">
      <c r="A18" s="42"/>
      <c r="B18" s="73"/>
      <c r="C18" s="47"/>
      <c r="D18" s="70"/>
      <c r="E18" s="71" t="s">
        <v>177</v>
      </c>
      <c r="F18" s="405">
        <v>132241973</v>
      </c>
      <c r="G18" s="72">
        <v>133225000</v>
      </c>
      <c r="H18" s="72">
        <v>133225000</v>
      </c>
      <c r="I18" s="392">
        <v>126068020</v>
      </c>
      <c r="J18" s="405">
        <f>H18-I18</f>
        <v>7156980</v>
      </c>
      <c r="K18" s="415" t="s">
        <v>286</v>
      </c>
      <c r="M18" s="493"/>
    </row>
    <row r="19" spans="1:13" ht="32.25" customHeight="1">
      <c r="A19" s="42"/>
      <c r="B19" s="73">
        <v>2</v>
      </c>
      <c r="C19" s="641" t="s">
        <v>207</v>
      </c>
      <c r="D19" s="641"/>
      <c r="E19" s="183" t="s">
        <v>219</v>
      </c>
      <c r="F19" s="404">
        <v>0.8</v>
      </c>
      <c r="G19" s="72">
        <v>2</v>
      </c>
      <c r="H19" s="72">
        <v>2</v>
      </c>
      <c r="I19" s="404"/>
      <c r="J19" s="405">
        <f>H19-I19</f>
        <v>2</v>
      </c>
      <c r="K19" s="416"/>
      <c r="M19" s="493"/>
    </row>
    <row r="20" spans="1:13" ht="19.5" customHeight="1" thickBot="1">
      <c r="A20" s="42"/>
      <c r="B20" s="73"/>
      <c r="C20" s="47"/>
      <c r="D20" s="70"/>
      <c r="E20" s="71" t="s">
        <v>177</v>
      </c>
      <c r="F20" s="405">
        <v>3831555.3</v>
      </c>
      <c r="G20" s="72">
        <v>9575000</v>
      </c>
      <c r="H20" s="72">
        <v>9575000</v>
      </c>
      <c r="I20" s="405">
        <v>3609134</v>
      </c>
      <c r="J20" s="405">
        <f>H20-I20</f>
        <v>5965866</v>
      </c>
      <c r="K20" s="416">
        <v>38</v>
      </c>
      <c r="M20" s="493"/>
    </row>
    <row r="21" spans="1:13">
      <c r="A21" s="42"/>
      <c r="B21" s="674"/>
      <c r="C21" s="674"/>
      <c r="D21" s="674"/>
      <c r="E21" s="674"/>
      <c r="F21" s="674"/>
      <c r="G21" s="674"/>
      <c r="H21" s="674"/>
      <c r="I21" s="674"/>
      <c r="J21" s="674"/>
      <c r="K21" s="674"/>
    </row>
    <row r="22" spans="1:1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3">
      <c r="A23" s="42"/>
      <c r="B23" s="46"/>
      <c r="C23" s="42"/>
      <c r="D23" s="42"/>
      <c r="E23" s="42"/>
      <c r="F23" s="42"/>
      <c r="G23" s="42"/>
      <c r="H23" s="42"/>
      <c r="I23" s="42"/>
      <c r="J23" s="42"/>
      <c r="K23" s="42"/>
    </row>
    <row r="24" spans="1:13">
      <c r="A24" s="42"/>
      <c r="B24" s="42"/>
      <c r="C24" s="671" t="s">
        <v>61</v>
      </c>
      <c r="D24" s="87" t="s">
        <v>57</v>
      </c>
      <c r="E24" s="88"/>
      <c r="F24" s="675" t="s">
        <v>56</v>
      </c>
      <c r="G24" s="45" t="s">
        <v>57</v>
      </c>
      <c r="H24" s="94"/>
      <c r="I24" s="93"/>
      <c r="J24" s="670"/>
      <c r="K24" s="670"/>
    </row>
    <row r="25" spans="1:13">
      <c r="A25" s="42"/>
      <c r="B25" s="42"/>
      <c r="C25" s="672"/>
      <c r="D25" s="89" t="s">
        <v>58</v>
      </c>
      <c r="E25" s="92"/>
      <c r="F25" s="676"/>
      <c r="G25" s="45" t="s">
        <v>58</v>
      </c>
      <c r="H25" s="94"/>
      <c r="I25" s="93"/>
      <c r="J25" s="670"/>
      <c r="K25" s="670"/>
    </row>
    <row r="26" spans="1:13">
      <c r="A26" s="42"/>
      <c r="B26" s="42"/>
      <c r="C26" s="673"/>
      <c r="D26" s="90" t="s">
        <v>59</v>
      </c>
      <c r="E26" s="91"/>
      <c r="F26" s="677"/>
      <c r="G26" s="45" t="s">
        <v>59</v>
      </c>
      <c r="H26" s="94"/>
      <c r="I26" s="93"/>
      <c r="J26" s="670"/>
      <c r="K26" s="670"/>
    </row>
  </sheetData>
  <mergeCells count="25">
    <mergeCell ref="J26:K26"/>
    <mergeCell ref="C24:C26"/>
    <mergeCell ref="D16:K16"/>
    <mergeCell ref="B21:K21"/>
    <mergeCell ref="J24:K24"/>
    <mergeCell ref="J25:K25"/>
    <mergeCell ref="F24:F26"/>
    <mergeCell ref="C17:D17"/>
    <mergeCell ref="C19:D19"/>
    <mergeCell ref="B11:C11"/>
    <mergeCell ref="D11:K11"/>
    <mergeCell ref="C12:K12"/>
    <mergeCell ref="B15:C15"/>
    <mergeCell ref="D15:K15"/>
    <mergeCell ref="D8:K8"/>
    <mergeCell ref="B3:K3"/>
    <mergeCell ref="B4:F4"/>
    <mergeCell ref="C5:D5"/>
    <mergeCell ref="E5:F5"/>
    <mergeCell ref="G5:K5"/>
    <mergeCell ref="C6:D6"/>
    <mergeCell ref="E6:F6"/>
    <mergeCell ref="G6:K6"/>
    <mergeCell ref="C7:K7"/>
    <mergeCell ref="B8:C8"/>
  </mergeCells>
  <printOptions horizontalCentered="1"/>
  <pageMargins left="0" right="0" top="0.5" bottom="0.5" header="0" footer="0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 3.2 </vt:lpstr>
      <vt:lpstr>Aneksi nr.4</vt:lpstr>
      <vt:lpstr>'Aneksi nr.1.1'!JR_PAGE_ANCHOR_0_1</vt:lpstr>
      <vt:lpstr>'Aneksi nr.1.2'!JR_PAGE_ANCHOR_0_1</vt:lpstr>
      <vt:lpstr>'Aneksi nr.2'!JR_PAGE_ANCHOR_0_1</vt:lpstr>
      <vt:lpstr>'Aneksi nr.2.1'!JR_PAGE_ANCHOR_0_1</vt:lpstr>
      <vt:lpstr>'Aneksi nr.3'!JR_PAGE_ANCHOR_0_1</vt:lpstr>
      <vt:lpstr>'Aneksi nr.3.1'!JR_PAGE_ANCHOR_0_1</vt:lpstr>
      <vt:lpstr>'Aneksi nr.4'!JR_PAGE_ANCHOR_0_1</vt:lpstr>
      <vt:lpstr>JR_PAGE_ANCHOR_0_1</vt:lpstr>
      <vt:lpstr>'Aneksi nr.2'!Print_Area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2023-05-30T07:26:44Z</dcterms:created>
  <dcterms:modified xsi:type="dcterms:W3CDTF">2025-09-24T11:06:58Z</dcterms:modified>
</cp:coreProperties>
</file>